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31" windowWidth="13980" windowHeight="9285" activeTab="1"/>
  </bookViews>
  <sheets>
    <sheet name="Testid" sheetId="1" r:id="rId1"/>
    <sheet name="Kontrolltööd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<sst xmlns="http://schemas.openxmlformats.org/spreadsheetml/2006/main" count="217" uniqueCount="115">
  <si>
    <t>Kaur, Argo</t>
  </si>
  <si>
    <t>Kriisa, Triin</t>
  </si>
  <si>
    <t>Lumi, Kerry</t>
  </si>
  <si>
    <t>Lunt, Lauri</t>
  </si>
  <si>
    <t>Maamets, Peeter</t>
  </si>
  <si>
    <t>Massalõgin, Viktor</t>
  </si>
  <si>
    <t>Mülts, Mihkel</t>
  </si>
  <si>
    <t>Orason, Tõnu</t>
  </si>
  <si>
    <t>Parv, Mati</t>
  </si>
  <si>
    <t>Põld, Heleri</t>
  </si>
  <si>
    <t>Reino, Erme</t>
  </si>
  <si>
    <t>Tammiku, Ave</t>
  </si>
  <si>
    <t>Tennisberg, Tiina</t>
  </si>
  <si>
    <t>Tomberg, Anet</t>
  </si>
  <si>
    <t>Beljakova, Jelena</t>
  </si>
  <si>
    <t>Drobinina, Zhanna</t>
  </si>
  <si>
    <t>Eskor, Lauri</t>
  </si>
  <si>
    <t>Fedulov, Sergei</t>
  </si>
  <si>
    <t>Fjodorova, Anna</t>
  </si>
  <si>
    <t>Grigorjev, Veronika</t>
  </si>
  <si>
    <t>Jaago, Ahto</t>
  </si>
  <si>
    <t>Jalukse, Kristjan</t>
  </si>
  <si>
    <t>Jermolajeva, Inna</t>
  </si>
  <si>
    <t>Kalm, Teet</t>
  </si>
  <si>
    <t>Kasak, Kaur</t>
  </si>
  <si>
    <t>Kals, Mart</t>
  </si>
  <si>
    <t>ma</t>
  </si>
  <si>
    <t>Koosel, Raul</t>
  </si>
  <si>
    <t>Kraav, Tiina</t>
  </si>
  <si>
    <t>Kriisa, Indrek</t>
  </si>
  <si>
    <t>Kubja, Kristiina</t>
  </si>
  <si>
    <t>Kuus, Kadri</t>
  </si>
  <si>
    <t>Leetma, Kerdi</t>
  </si>
  <si>
    <t>Lepp, Hannes</t>
  </si>
  <si>
    <t>Liivapuu, Aleksandr</t>
  </si>
  <si>
    <t>Liivapuu, Olga</t>
  </si>
  <si>
    <t>Linnik, Kirill</t>
  </si>
  <si>
    <t>Ljubimova, Marina</t>
  </si>
  <si>
    <t>Lõbus, Kadri</t>
  </si>
  <si>
    <t>Marjak, Marju</t>
  </si>
  <si>
    <t>Medvedeva, Olga</t>
  </si>
  <si>
    <t>Mikk, Margit</t>
  </si>
  <si>
    <t>Musting, Keit</t>
  </si>
  <si>
    <t>Mõts, Eve</t>
  </si>
  <si>
    <t>Nazarov, Aleksei</t>
  </si>
  <si>
    <t>Neilinn, Virge</t>
  </si>
  <si>
    <t>Pavelkovits, Ilja</t>
  </si>
  <si>
    <t>Ploom, Anneli</t>
  </si>
  <si>
    <t>Polikarpus, Julia</t>
  </si>
  <si>
    <t>Pruulmann, Jüri</t>
  </si>
  <si>
    <t>Pugast, Mari</t>
  </si>
  <si>
    <t>Puustusmaa, Maris</t>
  </si>
  <si>
    <t>Rada, Ester</t>
  </si>
  <si>
    <t>Saral, Mart</t>
  </si>
  <si>
    <t>Slugina, Natalja</t>
  </si>
  <si>
    <t>Sundja, Lenneli</t>
  </si>
  <si>
    <t>Zaporostsenko, Olesja</t>
  </si>
  <si>
    <t>Zuts, Merilyn</t>
  </si>
  <si>
    <t>Tarmak, Markus</t>
  </si>
  <si>
    <t>Timaskin, Aleksei</t>
  </si>
  <si>
    <t>Themas, Aivi</t>
  </si>
  <si>
    <t>Tint, Hando</t>
  </si>
  <si>
    <t>Pastarus, Tanel</t>
  </si>
  <si>
    <t>Tuopi, Heli</t>
  </si>
  <si>
    <t>Tõkke, Tiina</t>
  </si>
  <si>
    <t>Umbleja, Triin</t>
  </si>
  <si>
    <t>Uppin, Kerly</t>
  </si>
  <si>
    <t>Vaiksaar, Vahur</t>
  </si>
  <si>
    <t>Vallas, Mirjam</t>
  </si>
  <si>
    <t>Vananurm, Toomas</t>
  </si>
  <si>
    <t>Varik, Airi</t>
  </si>
  <si>
    <t>Viidebaum, Kerli</t>
  </si>
  <si>
    <t>Vilgota, Andres</t>
  </si>
  <si>
    <t>Vojdani, Vesal</t>
  </si>
  <si>
    <t>Õunmaa, Timo</t>
  </si>
  <si>
    <t>Summa</t>
  </si>
  <si>
    <t>Nimi</t>
  </si>
  <si>
    <t>Udatshny Aleksei</t>
  </si>
  <si>
    <t>Bogdan, Aleksandr</t>
  </si>
  <si>
    <t>Enn, Lauri</t>
  </si>
  <si>
    <t>Gavsin, Juri</t>
  </si>
  <si>
    <t>Golikov, Aleksei</t>
  </si>
  <si>
    <t>Jegorov, Dmitri</t>
  </si>
  <si>
    <t>Korsakov, Roman</t>
  </si>
  <si>
    <t>Parve, Viljar</t>
  </si>
  <si>
    <t>Repitski, Maksim</t>
  </si>
  <si>
    <t>Shitov, Sergei</t>
  </si>
  <si>
    <t>Simm, Merlin</t>
  </si>
  <si>
    <t>Soltsev, Andrei</t>
  </si>
  <si>
    <t>Tärgla, Tanel</t>
  </si>
  <si>
    <t>Kalda, Madis</t>
  </si>
  <si>
    <t>Ainson, Maria</t>
  </si>
  <si>
    <t>Tallmeister, Uwe</t>
  </si>
  <si>
    <t>MLE    testid ja kontrolltööd kevadel 2001</t>
  </si>
  <si>
    <t>Rozenstrauch, J.</t>
  </si>
  <si>
    <t>Aleksandrov, A.</t>
  </si>
  <si>
    <t>Sekajeva</t>
  </si>
  <si>
    <t>Keskmine</t>
  </si>
  <si>
    <t>Arv</t>
  </si>
  <si>
    <t>3. kontrolltöö</t>
  </si>
  <si>
    <t>2. kontrolltöö</t>
  </si>
  <si>
    <t>1. kontrolltöö</t>
  </si>
  <si>
    <t>KONTROLLTÖÖD</t>
  </si>
  <si>
    <t>Vool, Neeme</t>
  </si>
  <si>
    <t>Test</t>
  </si>
  <si>
    <t>OK</t>
  </si>
  <si>
    <t>?E</t>
  </si>
  <si>
    <t>?</t>
  </si>
  <si>
    <t>Zaporostsenko, O.</t>
  </si>
  <si>
    <t>Liivapuu, A.</t>
  </si>
  <si>
    <t>Grigorjev, Ver.</t>
  </si>
  <si>
    <t>Vananurm, T.</t>
  </si>
  <si>
    <t>DISKV</t>
  </si>
  <si>
    <t>Sem</t>
  </si>
  <si>
    <t>testid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</si>
</sst>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2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2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0" borderId="4" xfId="0" applyFont="1" applyBorder="1" applyAlignment="1">
      <alignment/>
    </xf>
    <xf numFmtId="0" fontId="0" fillId="3" borderId="2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4" xfId="0" applyFill="1" applyBorder="1" applyAlignment="1">
      <alignment/>
    </xf>
    <xf numFmtId="0" fontId="5" fillId="0" borderId="0" xfId="0" applyFont="1" applyAlignment="1">
      <alignment/>
    </xf>
    <xf numFmtId="0" fontId="0" fillId="2" borderId="4" xfId="0" applyFill="1" applyBorder="1" applyAlignment="1">
      <alignment/>
    </xf>
    <xf numFmtId="0" fontId="0" fillId="3" borderId="1" xfId="0" applyFont="1" applyFill="1" applyBorder="1" applyAlignment="1">
      <alignment/>
    </xf>
    <xf numFmtId="0" fontId="4" fillId="0" borderId="5" xfId="0" applyFont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6" fillId="0" borderId="5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6" fillId="0" borderId="9" xfId="0" applyFont="1" applyBorder="1" applyAlignment="1">
      <alignment/>
    </xf>
    <xf numFmtId="0" fontId="8" fillId="2" borderId="2" xfId="0" applyFont="1" applyFill="1" applyBorder="1" applyAlignment="1">
      <alignment/>
    </xf>
    <xf numFmtId="0" fontId="8" fillId="0" borderId="2" xfId="0" applyFont="1" applyBorder="1" applyAlignment="1">
      <alignment/>
    </xf>
    <xf numFmtId="0" fontId="9" fillId="2" borderId="2" xfId="0" applyFont="1" applyFill="1" applyBorder="1" applyAlignment="1">
      <alignment/>
    </xf>
    <xf numFmtId="0" fontId="9" fillId="0" borderId="2" xfId="0" applyFont="1" applyBorder="1" applyAlignment="1">
      <alignment/>
    </xf>
    <xf numFmtId="1" fontId="10" fillId="2" borderId="2" xfId="0" applyNumberFormat="1" applyFont="1" applyFill="1" applyBorder="1" applyAlignment="1">
      <alignment/>
    </xf>
    <xf numFmtId="0" fontId="10" fillId="0" borderId="2" xfId="0" applyFont="1" applyBorder="1" applyAlignment="1">
      <alignment/>
    </xf>
    <xf numFmtId="0" fontId="11" fillId="0" borderId="10" xfId="0" applyFont="1" applyBorder="1" applyAlignment="1">
      <alignment/>
    </xf>
    <xf numFmtId="0" fontId="6" fillId="0" borderId="2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1" fontId="10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9" fillId="2" borderId="1" xfId="0" applyFont="1" applyFill="1" applyBorder="1" applyAlignment="1">
      <alignment/>
    </xf>
    <xf numFmtId="1" fontId="10" fillId="2" borderId="1" xfId="0" applyNumberFormat="1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1" fontId="10" fillId="3" borderId="1" xfId="0" applyNumberFormat="1" applyFont="1" applyFill="1" applyBorder="1" applyAlignment="1">
      <alignment/>
    </xf>
    <xf numFmtId="1" fontId="10" fillId="2" borderId="4" xfId="0" applyNumberFormat="1" applyFont="1" applyFill="1" applyBorder="1" applyAlignment="1">
      <alignment/>
    </xf>
    <xf numFmtId="0" fontId="10" fillId="2" borderId="1" xfId="0" applyFont="1" applyFill="1" applyBorder="1" applyAlignment="1">
      <alignment/>
    </xf>
    <xf numFmtId="164" fontId="7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/>
    </xf>
    <xf numFmtId="0" fontId="8" fillId="0" borderId="4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9" fillId="3" borderId="2" xfId="0" applyFont="1" applyFill="1" applyBorder="1" applyAlignment="1">
      <alignment/>
    </xf>
    <xf numFmtId="0" fontId="9" fillId="3" borderId="1" xfId="0" applyFont="1" applyFill="1" applyBorder="1" applyAlignment="1">
      <alignment/>
    </xf>
    <xf numFmtId="164" fontId="9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164" fontId="6" fillId="0" borderId="1" xfId="0" applyNumberFormat="1" applyFont="1" applyBorder="1" applyAlignment="1">
      <alignment/>
    </xf>
    <xf numFmtId="164" fontId="9" fillId="2" borderId="1" xfId="0" applyNumberFormat="1" applyFont="1" applyFill="1" applyBorder="1" applyAlignment="1">
      <alignment/>
    </xf>
    <xf numFmtId="164" fontId="9" fillId="2" borderId="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zoomScaleSheetLayoutView="100" workbookViewId="0" topLeftCell="A76">
      <selection activeCell="M4" sqref="M4:M96"/>
    </sheetView>
  </sheetViews>
  <sheetFormatPr defaultColWidth="9.140625" defaultRowHeight="12.75"/>
  <cols>
    <col min="1" max="1" width="5.28125" style="0" customWidth="1"/>
    <col min="2" max="2" width="20.421875" style="1" customWidth="1"/>
    <col min="3" max="8" width="4.28125" style="0" customWidth="1"/>
    <col min="9" max="9" width="4.00390625" style="0" customWidth="1"/>
    <col min="10" max="10" width="3.8515625" style="0" customWidth="1"/>
    <col min="11" max="11" width="3.7109375" style="0" customWidth="1"/>
    <col min="12" max="12" width="3.8515625" style="0" customWidth="1"/>
    <col min="13" max="13" width="8.00390625" style="6" customWidth="1"/>
    <col min="14" max="14" width="4.7109375" style="1" customWidth="1"/>
    <col min="15" max="20" width="4.7109375" style="0" customWidth="1"/>
  </cols>
  <sheetData>
    <row r="1" ht="20.25">
      <c r="B1" s="2" t="s">
        <v>93</v>
      </c>
    </row>
    <row r="2" ht="12" customHeight="1">
      <c r="B2" s="2"/>
    </row>
    <row r="3" spans="1:13" s="6" customFormat="1" ht="13.5" thickBot="1">
      <c r="A3" s="11"/>
      <c r="B3" s="11" t="s">
        <v>76</v>
      </c>
      <c r="C3" s="14">
        <v>1</v>
      </c>
      <c r="D3" s="14">
        <v>2</v>
      </c>
      <c r="E3" s="14">
        <v>3</v>
      </c>
      <c r="F3" s="11">
        <v>4</v>
      </c>
      <c r="G3" s="11">
        <v>5</v>
      </c>
      <c r="H3" s="11">
        <v>6</v>
      </c>
      <c r="I3" s="11">
        <v>7</v>
      </c>
      <c r="J3" s="11">
        <v>8</v>
      </c>
      <c r="K3" s="11">
        <v>9</v>
      </c>
      <c r="L3" s="11">
        <v>10</v>
      </c>
      <c r="M3" s="11" t="s">
        <v>75</v>
      </c>
    </row>
    <row r="4" spans="1:14" ht="12.75">
      <c r="A4" s="8">
        <f>ROW()-3</f>
        <v>1</v>
      </c>
      <c r="B4" s="9" t="s">
        <v>91</v>
      </c>
      <c r="C4" s="15">
        <v>50</v>
      </c>
      <c r="D4" s="15">
        <v>46</v>
      </c>
      <c r="E4" s="15">
        <v>41</v>
      </c>
      <c r="F4" s="20">
        <v>92</v>
      </c>
      <c r="G4" s="8">
        <v>100</v>
      </c>
      <c r="H4" s="8">
        <v>90</v>
      </c>
      <c r="I4" s="8">
        <v>100</v>
      </c>
      <c r="J4" s="20">
        <v>39</v>
      </c>
      <c r="K4" s="8">
        <v>100</v>
      </c>
      <c r="L4" s="8">
        <v>92</v>
      </c>
      <c r="M4" s="10">
        <f aca="true" t="shared" si="0" ref="M4:M35">SUM(C4:L4)</f>
        <v>750</v>
      </c>
      <c r="N4" s="28"/>
    </row>
    <row r="5" spans="1:14" ht="12.75">
      <c r="A5" s="8">
        <f aca="true" t="shared" si="1" ref="A5:A67">ROW()-3</f>
        <v>2</v>
      </c>
      <c r="B5" s="3" t="s">
        <v>95</v>
      </c>
      <c r="C5" s="16">
        <v>96</v>
      </c>
      <c r="D5" s="16">
        <v>96</v>
      </c>
      <c r="E5" s="16">
        <v>92</v>
      </c>
      <c r="F5" s="4">
        <v>92</v>
      </c>
      <c r="G5" s="4">
        <v>100</v>
      </c>
      <c r="H5" s="4">
        <v>95</v>
      </c>
      <c r="I5" s="4">
        <v>100</v>
      </c>
      <c r="J5" s="21">
        <v>39</v>
      </c>
      <c r="K5" s="4">
        <v>100</v>
      </c>
      <c r="L5" s="4">
        <v>100</v>
      </c>
      <c r="M5" s="5">
        <f t="shared" si="0"/>
        <v>910</v>
      </c>
      <c r="N5" s="27"/>
    </row>
    <row r="6" spans="1:14" ht="12.75">
      <c r="A6" s="8">
        <f t="shared" si="1"/>
        <v>3</v>
      </c>
      <c r="B6" s="3" t="s">
        <v>14</v>
      </c>
      <c r="C6" s="16">
        <v>100</v>
      </c>
      <c r="D6" s="16">
        <v>100</v>
      </c>
      <c r="E6" s="16">
        <v>100</v>
      </c>
      <c r="F6" s="4">
        <v>92</v>
      </c>
      <c r="G6" s="4">
        <v>100</v>
      </c>
      <c r="H6" s="4">
        <v>100</v>
      </c>
      <c r="I6" s="21">
        <v>100</v>
      </c>
      <c r="J6" s="4">
        <v>100</v>
      </c>
      <c r="K6" s="4">
        <v>100</v>
      </c>
      <c r="L6" s="4">
        <v>100</v>
      </c>
      <c r="M6" s="5">
        <f t="shared" si="0"/>
        <v>992</v>
      </c>
      <c r="N6" s="27"/>
    </row>
    <row r="7" spans="1:14" ht="12.75">
      <c r="A7" s="8">
        <f t="shared" si="1"/>
        <v>4</v>
      </c>
      <c r="B7" s="3" t="s">
        <v>78</v>
      </c>
      <c r="C7" s="16">
        <v>93</v>
      </c>
      <c r="D7" s="16">
        <v>100</v>
      </c>
      <c r="E7" s="16">
        <v>85</v>
      </c>
      <c r="F7" s="4">
        <v>79</v>
      </c>
      <c r="G7" s="4">
        <v>90</v>
      </c>
      <c r="H7" s="4">
        <v>100</v>
      </c>
      <c r="I7" s="4">
        <v>100</v>
      </c>
      <c r="J7" s="4">
        <v>92</v>
      </c>
      <c r="K7" s="4">
        <v>100</v>
      </c>
      <c r="L7" s="4">
        <v>100</v>
      </c>
      <c r="M7" s="5">
        <f t="shared" si="0"/>
        <v>939</v>
      </c>
      <c r="N7" s="26">
        <v>53</v>
      </c>
    </row>
    <row r="8" spans="1:14" ht="12.75">
      <c r="A8" s="8">
        <f t="shared" si="1"/>
        <v>5</v>
      </c>
      <c r="B8" s="3" t="s">
        <v>15</v>
      </c>
      <c r="C8" s="16">
        <v>82</v>
      </c>
      <c r="D8" s="16">
        <v>100</v>
      </c>
      <c r="E8" s="16">
        <v>100</v>
      </c>
      <c r="F8" s="4">
        <v>88</v>
      </c>
      <c r="G8" s="4">
        <v>100</v>
      </c>
      <c r="H8" s="4">
        <v>100</v>
      </c>
      <c r="I8" s="4">
        <v>89</v>
      </c>
      <c r="J8" s="4">
        <v>100</v>
      </c>
      <c r="K8" s="4">
        <v>92</v>
      </c>
      <c r="L8" s="4">
        <v>100</v>
      </c>
      <c r="M8" s="5">
        <f t="shared" si="0"/>
        <v>951</v>
      </c>
      <c r="N8" s="26">
        <v>45</v>
      </c>
    </row>
    <row r="9" spans="1:14" ht="12.75">
      <c r="A9" s="8">
        <f t="shared" si="1"/>
        <v>6</v>
      </c>
      <c r="B9" s="3" t="s">
        <v>79</v>
      </c>
      <c r="C9" s="16">
        <v>96</v>
      </c>
      <c r="D9" s="16">
        <v>100</v>
      </c>
      <c r="E9" s="16">
        <v>96</v>
      </c>
      <c r="F9" s="4">
        <v>88</v>
      </c>
      <c r="G9" s="4">
        <v>90</v>
      </c>
      <c r="H9" s="4">
        <v>95</v>
      </c>
      <c r="I9" s="4">
        <v>100</v>
      </c>
      <c r="J9" s="4">
        <v>85</v>
      </c>
      <c r="K9" s="7"/>
      <c r="L9" s="7"/>
      <c r="M9" s="5">
        <f t="shared" si="0"/>
        <v>750</v>
      </c>
      <c r="N9" s="27"/>
    </row>
    <row r="10" spans="1:14" ht="12.75">
      <c r="A10" s="8">
        <f t="shared" si="1"/>
        <v>7</v>
      </c>
      <c r="B10" s="3" t="s">
        <v>16</v>
      </c>
      <c r="C10" s="16">
        <v>100</v>
      </c>
      <c r="D10" s="16">
        <v>100</v>
      </c>
      <c r="E10" s="16">
        <v>100</v>
      </c>
      <c r="F10" s="4">
        <v>100</v>
      </c>
      <c r="G10" s="4">
        <v>100</v>
      </c>
      <c r="H10" s="4">
        <v>100</v>
      </c>
      <c r="I10" s="4">
        <v>100</v>
      </c>
      <c r="J10" s="4">
        <v>100</v>
      </c>
      <c r="K10" s="7">
        <v>48</v>
      </c>
      <c r="L10" s="4">
        <v>100</v>
      </c>
      <c r="M10" s="5">
        <f t="shared" si="0"/>
        <v>948</v>
      </c>
      <c r="N10" s="27">
        <v>47</v>
      </c>
    </row>
    <row r="11" spans="1:14" ht="12.75">
      <c r="A11" s="8">
        <f t="shared" si="1"/>
        <v>8</v>
      </c>
      <c r="B11" s="3" t="s">
        <v>17</v>
      </c>
      <c r="C11" s="16">
        <v>100</v>
      </c>
      <c r="D11" s="16">
        <v>100</v>
      </c>
      <c r="E11" s="16">
        <v>100</v>
      </c>
      <c r="F11" s="4">
        <v>100</v>
      </c>
      <c r="G11" s="4">
        <v>100</v>
      </c>
      <c r="H11" s="4">
        <v>100</v>
      </c>
      <c r="I11" s="4">
        <v>100</v>
      </c>
      <c r="J11" s="4">
        <v>100</v>
      </c>
      <c r="K11" s="4">
        <v>100</v>
      </c>
      <c r="L11" s="4">
        <v>100</v>
      </c>
      <c r="M11" s="5">
        <f t="shared" si="0"/>
        <v>1000</v>
      </c>
      <c r="N11" s="26">
        <v>62</v>
      </c>
    </row>
    <row r="12" spans="1:14" ht="12.75">
      <c r="A12" s="8">
        <f t="shared" si="1"/>
        <v>9</v>
      </c>
      <c r="B12" s="3" t="s">
        <v>18</v>
      </c>
      <c r="C12" s="16">
        <v>89</v>
      </c>
      <c r="D12" s="16">
        <v>96</v>
      </c>
      <c r="E12" s="16">
        <v>77</v>
      </c>
      <c r="F12" s="4">
        <v>92</v>
      </c>
      <c r="G12" s="4">
        <v>90</v>
      </c>
      <c r="H12" s="4">
        <v>100</v>
      </c>
      <c r="I12" s="4">
        <v>89</v>
      </c>
      <c r="J12" s="4">
        <v>100</v>
      </c>
      <c r="K12" s="4">
        <v>92</v>
      </c>
      <c r="L12" s="4">
        <v>83</v>
      </c>
      <c r="M12" s="5">
        <f t="shared" si="0"/>
        <v>908</v>
      </c>
      <c r="N12" s="27"/>
    </row>
    <row r="13" spans="1:14" ht="12.75">
      <c r="A13" s="8">
        <f t="shared" si="1"/>
        <v>10</v>
      </c>
      <c r="B13" s="3" t="s">
        <v>80</v>
      </c>
      <c r="C13" s="16">
        <v>79</v>
      </c>
      <c r="D13" s="16">
        <v>92</v>
      </c>
      <c r="E13" s="16">
        <v>88</v>
      </c>
      <c r="F13" s="7">
        <v>40</v>
      </c>
      <c r="G13" s="4">
        <v>100</v>
      </c>
      <c r="H13" s="4">
        <v>95</v>
      </c>
      <c r="I13" s="4">
        <v>89</v>
      </c>
      <c r="J13" s="4">
        <v>100</v>
      </c>
      <c r="K13" s="4">
        <v>100</v>
      </c>
      <c r="L13" s="4">
        <v>92</v>
      </c>
      <c r="M13" s="5">
        <f t="shared" si="0"/>
        <v>875</v>
      </c>
      <c r="N13" s="27"/>
    </row>
    <row r="14" spans="1:14" ht="12.75">
      <c r="A14" s="8">
        <f t="shared" si="1"/>
        <v>11</v>
      </c>
      <c r="B14" s="3" t="s">
        <v>81</v>
      </c>
      <c r="C14" s="16">
        <v>89</v>
      </c>
      <c r="D14" s="17"/>
      <c r="E14" s="16">
        <v>100</v>
      </c>
      <c r="F14" s="7">
        <v>42</v>
      </c>
      <c r="G14" s="4">
        <v>100</v>
      </c>
      <c r="H14" s="4">
        <v>90</v>
      </c>
      <c r="I14" s="4">
        <v>89</v>
      </c>
      <c r="J14" s="4">
        <v>100</v>
      </c>
      <c r="K14" s="4">
        <v>100</v>
      </c>
      <c r="L14" s="7"/>
      <c r="M14" s="5">
        <f t="shared" si="0"/>
        <v>710</v>
      </c>
      <c r="N14" s="27"/>
    </row>
    <row r="15" spans="1:14" ht="12.75">
      <c r="A15" s="8">
        <f t="shared" si="1"/>
        <v>12</v>
      </c>
      <c r="B15" s="3" t="s">
        <v>19</v>
      </c>
      <c r="C15" s="16">
        <v>75</v>
      </c>
      <c r="D15" s="16">
        <v>83</v>
      </c>
      <c r="E15" s="16">
        <v>81</v>
      </c>
      <c r="F15" s="4">
        <v>75</v>
      </c>
      <c r="G15" s="4">
        <v>85</v>
      </c>
      <c r="H15" s="4">
        <v>80</v>
      </c>
      <c r="I15" s="4">
        <v>89</v>
      </c>
      <c r="J15" s="4">
        <v>85</v>
      </c>
      <c r="K15" s="4">
        <v>92</v>
      </c>
      <c r="L15" s="4">
        <v>92</v>
      </c>
      <c r="M15" s="5">
        <f t="shared" si="0"/>
        <v>837</v>
      </c>
      <c r="N15" s="26">
        <v>56</v>
      </c>
    </row>
    <row r="16" spans="1:14" ht="12.75">
      <c r="A16" s="8">
        <f t="shared" si="1"/>
        <v>13</v>
      </c>
      <c r="B16" s="3" t="s">
        <v>20</v>
      </c>
      <c r="C16" s="16">
        <v>75</v>
      </c>
      <c r="D16" s="16">
        <v>79</v>
      </c>
      <c r="E16" s="16">
        <v>85</v>
      </c>
      <c r="F16" s="4">
        <v>88</v>
      </c>
      <c r="G16" s="4">
        <v>85</v>
      </c>
      <c r="H16" s="4">
        <v>80</v>
      </c>
      <c r="I16" s="4">
        <v>94</v>
      </c>
      <c r="J16" s="21">
        <v>43</v>
      </c>
      <c r="K16" s="4">
        <v>81</v>
      </c>
      <c r="L16" s="4">
        <v>92</v>
      </c>
      <c r="M16" s="5">
        <f t="shared" si="0"/>
        <v>802</v>
      </c>
      <c r="N16" s="26">
        <v>80</v>
      </c>
    </row>
    <row r="17" spans="1:14" ht="12.75">
      <c r="A17" s="8">
        <f t="shared" si="1"/>
        <v>14</v>
      </c>
      <c r="B17" s="3" t="s">
        <v>21</v>
      </c>
      <c r="C17" s="16">
        <v>96</v>
      </c>
      <c r="D17" s="16">
        <v>100</v>
      </c>
      <c r="E17" s="16">
        <v>100</v>
      </c>
      <c r="F17" s="4">
        <v>100</v>
      </c>
      <c r="G17" s="4">
        <v>100</v>
      </c>
      <c r="H17" s="4">
        <v>100</v>
      </c>
      <c r="I17" s="4">
        <v>100</v>
      </c>
      <c r="J17" s="4">
        <v>100</v>
      </c>
      <c r="K17" s="4">
        <v>100</v>
      </c>
      <c r="L17" s="4">
        <v>100</v>
      </c>
      <c r="M17" s="5">
        <f t="shared" si="0"/>
        <v>996</v>
      </c>
      <c r="N17" s="26">
        <v>67</v>
      </c>
    </row>
    <row r="18" spans="1:14" ht="12.75">
      <c r="A18" s="8">
        <f t="shared" si="1"/>
        <v>15</v>
      </c>
      <c r="B18" s="3" t="s">
        <v>82</v>
      </c>
      <c r="C18" s="16">
        <v>79</v>
      </c>
      <c r="D18" s="17"/>
      <c r="E18" s="17">
        <v>41</v>
      </c>
      <c r="F18" s="7"/>
      <c r="G18" s="4">
        <v>75</v>
      </c>
      <c r="H18" s="4">
        <v>90</v>
      </c>
      <c r="I18" s="4">
        <v>100</v>
      </c>
      <c r="J18" s="7"/>
      <c r="K18" s="4">
        <v>100</v>
      </c>
      <c r="L18" s="4">
        <v>83</v>
      </c>
      <c r="M18" s="5">
        <f t="shared" si="0"/>
        <v>568</v>
      </c>
      <c r="N18" s="27">
        <v>28</v>
      </c>
    </row>
    <row r="19" spans="1:14" ht="12.75">
      <c r="A19" s="8">
        <f t="shared" si="1"/>
        <v>16</v>
      </c>
      <c r="B19" s="3" t="s">
        <v>22</v>
      </c>
      <c r="C19" s="16">
        <v>93</v>
      </c>
      <c r="D19" s="16">
        <v>96</v>
      </c>
      <c r="E19" s="16">
        <v>96</v>
      </c>
      <c r="F19" s="4">
        <v>83</v>
      </c>
      <c r="G19" s="4">
        <v>100</v>
      </c>
      <c r="H19" s="4">
        <v>100</v>
      </c>
      <c r="I19" s="4">
        <v>100</v>
      </c>
      <c r="J19" s="4">
        <v>100</v>
      </c>
      <c r="K19" s="4">
        <v>100</v>
      </c>
      <c r="L19" s="4">
        <v>92</v>
      </c>
      <c r="M19" s="5">
        <f t="shared" si="0"/>
        <v>960</v>
      </c>
      <c r="N19" s="27">
        <v>38</v>
      </c>
    </row>
    <row r="20" spans="1:14" ht="12.75">
      <c r="A20" s="8">
        <f t="shared" si="1"/>
        <v>17</v>
      </c>
      <c r="B20" s="3" t="s">
        <v>90</v>
      </c>
      <c r="C20" s="16">
        <v>89</v>
      </c>
      <c r="D20" s="16">
        <v>83</v>
      </c>
      <c r="E20" s="17"/>
      <c r="F20" s="4">
        <v>100</v>
      </c>
      <c r="G20" s="4">
        <v>80</v>
      </c>
      <c r="H20" s="4">
        <v>75</v>
      </c>
      <c r="I20" s="4">
        <v>83</v>
      </c>
      <c r="J20" s="4">
        <v>92</v>
      </c>
      <c r="K20" s="4">
        <v>88</v>
      </c>
      <c r="L20" s="7"/>
      <c r="M20" s="5">
        <f t="shared" si="0"/>
        <v>690</v>
      </c>
      <c r="N20" s="27"/>
    </row>
    <row r="21" spans="1:14" ht="12.75">
      <c r="A21" s="8">
        <f t="shared" si="1"/>
        <v>18</v>
      </c>
      <c r="B21" s="3" t="s">
        <v>23</v>
      </c>
      <c r="C21" s="16">
        <v>75</v>
      </c>
      <c r="D21" s="16">
        <v>88</v>
      </c>
      <c r="E21" s="18">
        <v>41</v>
      </c>
      <c r="F21" s="4">
        <v>100</v>
      </c>
      <c r="G21" s="4">
        <v>100</v>
      </c>
      <c r="H21" s="4">
        <v>80</v>
      </c>
      <c r="I21" s="7"/>
      <c r="J21" s="7"/>
      <c r="K21" s="7"/>
      <c r="L21" s="7"/>
      <c r="M21" s="5">
        <f t="shared" si="0"/>
        <v>484</v>
      </c>
      <c r="N21" s="27">
        <v>40</v>
      </c>
    </row>
    <row r="22" spans="1:14" ht="12.75">
      <c r="A22" s="8">
        <f t="shared" si="1"/>
        <v>19</v>
      </c>
      <c r="B22" s="3" t="s">
        <v>25</v>
      </c>
      <c r="C22" s="16">
        <v>96</v>
      </c>
      <c r="D22" s="16">
        <v>100</v>
      </c>
      <c r="E22" s="16">
        <v>100</v>
      </c>
      <c r="F22" s="4">
        <v>100</v>
      </c>
      <c r="G22" s="4">
        <v>100</v>
      </c>
      <c r="H22" s="4">
        <v>100</v>
      </c>
      <c r="I22" s="4">
        <v>100</v>
      </c>
      <c r="J22" s="4">
        <v>100</v>
      </c>
      <c r="K22" s="4">
        <v>100</v>
      </c>
      <c r="L22" s="4">
        <v>100</v>
      </c>
      <c r="M22" s="5">
        <f t="shared" si="0"/>
        <v>996</v>
      </c>
      <c r="N22" s="26">
        <v>77</v>
      </c>
    </row>
    <row r="23" spans="1:14" ht="12.75">
      <c r="A23" s="8">
        <f t="shared" si="1"/>
        <v>20</v>
      </c>
      <c r="B23" s="3" t="s">
        <v>24</v>
      </c>
      <c r="C23" s="16">
        <v>96</v>
      </c>
      <c r="D23" s="16">
        <v>96</v>
      </c>
      <c r="E23" s="16">
        <v>96</v>
      </c>
      <c r="F23" s="4">
        <v>100</v>
      </c>
      <c r="G23" s="4">
        <v>90</v>
      </c>
      <c r="H23" s="4">
        <v>100</v>
      </c>
      <c r="I23" s="4">
        <v>94</v>
      </c>
      <c r="J23" s="4">
        <v>92</v>
      </c>
      <c r="K23" s="4">
        <v>88</v>
      </c>
      <c r="L23" s="4">
        <v>100</v>
      </c>
      <c r="M23" s="5">
        <f t="shared" si="0"/>
        <v>952</v>
      </c>
      <c r="N23" s="26">
        <v>83</v>
      </c>
    </row>
    <row r="24" spans="1:14" ht="12.75">
      <c r="A24" s="8">
        <f t="shared" si="1"/>
        <v>21</v>
      </c>
      <c r="B24" s="3" t="s">
        <v>0</v>
      </c>
      <c r="C24" s="16">
        <v>82</v>
      </c>
      <c r="D24" s="16">
        <v>100</v>
      </c>
      <c r="E24" s="16">
        <v>100</v>
      </c>
      <c r="F24" s="4">
        <v>100</v>
      </c>
      <c r="G24" s="4">
        <v>95</v>
      </c>
      <c r="H24" s="4">
        <v>100</v>
      </c>
      <c r="I24" s="4">
        <v>100</v>
      </c>
      <c r="J24" s="4">
        <v>100</v>
      </c>
      <c r="K24" s="4">
        <v>100</v>
      </c>
      <c r="L24" s="4">
        <v>100</v>
      </c>
      <c r="M24" s="5">
        <f t="shared" si="0"/>
        <v>977</v>
      </c>
      <c r="N24" s="26">
        <v>58</v>
      </c>
    </row>
    <row r="25" spans="1:14" ht="12.75">
      <c r="A25" s="8">
        <f t="shared" si="1"/>
        <v>22</v>
      </c>
      <c r="B25" s="3" t="s">
        <v>27</v>
      </c>
      <c r="C25" s="16">
        <v>100</v>
      </c>
      <c r="D25" s="16">
        <v>100</v>
      </c>
      <c r="E25" s="16">
        <v>81</v>
      </c>
      <c r="F25" s="4">
        <v>100</v>
      </c>
      <c r="G25" s="4">
        <v>100</v>
      </c>
      <c r="H25" s="4">
        <v>100</v>
      </c>
      <c r="I25" s="21">
        <v>100</v>
      </c>
      <c r="J25" s="4">
        <v>85</v>
      </c>
      <c r="K25" s="4">
        <v>81</v>
      </c>
      <c r="L25" s="4">
        <v>100</v>
      </c>
      <c r="M25" s="5">
        <f t="shared" si="0"/>
        <v>947</v>
      </c>
      <c r="N25" s="26">
        <v>78</v>
      </c>
    </row>
    <row r="26" spans="1:14" ht="12.75">
      <c r="A26" s="8">
        <f t="shared" si="1"/>
        <v>23</v>
      </c>
      <c r="B26" s="3" t="s">
        <v>83</v>
      </c>
      <c r="C26" s="16">
        <v>79</v>
      </c>
      <c r="D26" s="16">
        <v>92</v>
      </c>
      <c r="E26" s="16">
        <v>92</v>
      </c>
      <c r="F26" s="4">
        <v>88</v>
      </c>
      <c r="G26" s="4">
        <v>100</v>
      </c>
      <c r="H26" s="4">
        <v>100</v>
      </c>
      <c r="I26" s="21">
        <v>89</v>
      </c>
      <c r="J26" s="4">
        <v>92</v>
      </c>
      <c r="K26" s="4">
        <v>100</v>
      </c>
      <c r="L26" s="7"/>
      <c r="M26" s="5">
        <f t="shared" si="0"/>
        <v>832</v>
      </c>
      <c r="N26" s="27"/>
    </row>
    <row r="27" spans="1:14" ht="12.75">
      <c r="A27" s="8">
        <f t="shared" si="1"/>
        <v>24</v>
      </c>
      <c r="B27" s="3" t="s">
        <v>28</v>
      </c>
      <c r="C27" s="16">
        <v>100</v>
      </c>
      <c r="D27" s="16">
        <v>100</v>
      </c>
      <c r="E27" s="16">
        <v>100</v>
      </c>
      <c r="F27" s="4">
        <v>100</v>
      </c>
      <c r="G27" s="4">
        <v>95</v>
      </c>
      <c r="H27" s="4">
        <v>100</v>
      </c>
      <c r="I27" s="4">
        <v>100</v>
      </c>
      <c r="J27" s="4">
        <v>100</v>
      </c>
      <c r="K27" s="4">
        <v>100</v>
      </c>
      <c r="L27" s="4">
        <v>100</v>
      </c>
      <c r="M27" s="5">
        <f t="shared" si="0"/>
        <v>995</v>
      </c>
      <c r="N27" s="26">
        <v>63</v>
      </c>
    </row>
    <row r="28" spans="1:14" ht="12.75">
      <c r="A28" s="8">
        <f t="shared" si="1"/>
        <v>25</v>
      </c>
      <c r="B28" s="3" t="s">
        <v>29</v>
      </c>
      <c r="C28" s="16">
        <v>89</v>
      </c>
      <c r="D28" s="16">
        <v>100</v>
      </c>
      <c r="E28" s="16">
        <v>100</v>
      </c>
      <c r="F28" s="4">
        <v>79</v>
      </c>
      <c r="G28" s="4">
        <v>85</v>
      </c>
      <c r="H28" s="4">
        <v>100</v>
      </c>
      <c r="I28" s="4">
        <v>100</v>
      </c>
      <c r="J28" s="4">
        <v>100</v>
      </c>
      <c r="K28" s="4">
        <v>88</v>
      </c>
      <c r="L28" s="4">
        <v>100</v>
      </c>
      <c r="M28" s="5">
        <f t="shared" si="0"/>
        <v>941</v>
      </c>
      <c r="N28" s="27">
        <v>31</v>
      </c>
    </row>
    <row r="29" spans="1:14" ht="12.75">
      <c r="A29" s="8">
        <f t="shared" si="1"/>
        <v>26</v>
      </c>
      <c r="B29" s="3" t="s">
        <v>1</v>
      </c>
      <c r="C29" s="16">
        <v>82</v>
      </c>
      <c r="D29" s="16">
        <v>92</v>
      </c>
      <c r="E29" s="16">
        <v>92</v>
      </c>
      <c r="F29" s="4">
        <v>96</v>
      </c>
      <c r="G29" s="4">
        <v>100</v>
      </c>
      <c r="H29" s="4">
        <v>100</v>
      </c>
      <c r="I29" s="4">
        <v>100</v>
      </c>
      <c r="J29" s="4">
        <v>100</v>
      </c>
      <c r="K29" s="4">
        <v>100</v>
      </c>
      <c r="L29" s="4">
        <v>100</v>
      </c>
      <c r="M29" s="5">
        <f t="shared" si="0"/>
        <v>962</v>
      </c>
      <c r="N29" s="26">
        <v>78</v>
      </c>
    </row>
    <row r="30" spans="1:14" ht="12.75">
      <c r="A30" s="8">
        <f t="shared" si="1"/>
        <v>27</v>
      </c>
      <c r="B30" s="3" t="s">
        <v>30</v>
      </c>
      <c r="C30" s="16">
        <v>93</v>
      </c>
      <c r="D30" s="16">
        <v>75</v>
      </c>
      <c r="E30" s="16">
        <v>100</v>
      </c>
      <c r="F30" s="4">
        <v>100</v>
      </c>
      <c r="G30" s="4">
        <v>80</v>
      </c>
      <c r="H30" s="4">
        <v>100</v>
      </c>
      <c r="I30" s="4">
        <v>100</v>
      </c>
      <c r="J30" s="4">
        <v>92</v>
      </c>
      <c r="K30" s="4">
        <v>88</v>
      </c>
      <c r="L30" s="4">
        <v>92</v>
      </c>
      <c r="M30" s="5">
        <f t="shared" si="0"/>
        <v>920</v>
      </c>
      <c r="N30" s="27">
        <v>38</v>
      </c>
    </row>
    <row r="31" spans="1:14" ht="12.75">
      <c r="A31" s="8">
        <f t="shared" si="1"/>
        <v>28</v>
      </c>
      <c r="B31" s="3" t="s">
        <v>31</v>
      </c>
      <c r="C31" s="16">
        <v>96</v>
      </c>
      <c r="D31" s="16">
        <v>100</v>
      </c>
      <c r="E31" s="16">
        <v>100</v>
      </c>
      <c r="F31" s="4">
        <v>100</v>
      </c>
      <c r="G31" s="4">
        <v>100</v>
      </c>
      <c r="H31" s="4">
        <v>100</v>
      </c>
      <c r="I31" s="4">
        <v>100</v>
      </c>
      <c r="J31" s="4">
        <v>100</v>
      </c>
      <c r="K31" s="4">
        <v>96</v>
      </c>
      <c r="L31" s="4">
        <v>100</v>
      </c>
      <c r="M31" s="5">
        <f t="shared" si="0"/>
        <v>992</v>
      </c>
      <c r="N31" s="27"/>
    </row>
    <row r="32" spans="1:14" ht="12.75">
      <c r="A32" s="8">
        <f t="shared" si="1"/>
        <v>29</v>
      </c>
      <c r="B32" s="3" t="s">
        <v>32</v>
      </c>
      <c r="C32" s="16">
        <v>100</v>
      </c>
      <c r="D32" s="16">
        <v>100</v>
      </c>
      <c r="E32" s="16">
        <v>100</v>
      </c>
      <c r="F32" s="4">
        <v>100</v>
      </c>
      <c r="G32" s="4">
        <v>90</v>
      </c>
      <c r="H32" s="4">
        <v>100</v>
      </c>
      <c r="I32" s="4">
        <v>100</v>
      </c>
      <c r="J32" s="4">
        <v>100</v>
      </c>
      <c r="K32" s="4">
        <v>100</v>
      </c>
      <c r="L32" s="4">
        <v>100</v>
      </c>
      <c r="M32" s="5">
        <f t="shared" si="0"/>
        <v>990</v>
      </c>
      <c r="N32" s="26">
        <v>85</v>
      </c>
    </row>
    <row r="33" spans="1:14" ht="12.75">
      <c r="A33" s="8">
        <f t="shared" si="1"/>
        <v>30</v>
      </c>
      <c r="B33" s="3" t="s">
        <v>33</v>
      </c>
      <c r="C33" s="16">
        <v>75</v>
      </c>
      <c r="D33" s="16">
        <v>79</v>
      </c>
      <c r="E33" s="16">
        <v>92</v>
      </c>
      <c r="F33" s="7"/>
      <c r="G33" s="4">
        <v>90</v>
      </c>
      <c r="H33" s="4">
        <v>80</v>
      </c>
      <c r="I33" s="4">
        <v>78</v>
      </c>
      <c r="J33" s="7"/>
      <c r="K33" s="7"/>
      <c r="L33" s="4">
        <v>92</v>
      </c>
      <c r="M33" s="5">
        <f t="shared" si="0"/>
        <v>586</v>
      </c>
      <c r="N33" s="26">
        <v>58</v>
      </c>
    </row>
    <row r="34" spans="1:14" ht="12.75">
      <c r="A34" s="8">
        <f t="shared" si="1"/>
        <v>31</v>
      </c>
      <c r="B34" s="3" t="s">
        <v>34</v>
      </c>
      <c r="C34" s="16">
        <v>100</v>
      </c>
      <c r="D34" s="16">
        <v>100</v>
      </c>
      <c r="E34" s="16">
        <v>100</v>
      </c>
      <c r="F34" s="4">
        <v>92</v>
      </c>
      <c r="G34" s="4">
        <v>100</v>
      </c>
      <c r="H34" s="4">
        <v>80</v>
      </c>
      <c r="I34" s="4">
        <v>94</v>
      </c>
      <c r="J34" s="7">
        <v>44</v>
      </c>
      <c r="K34" s="4">
        <v>100</v>
      </c>
      <c r="L34" s="4">
        <v>92</v>
      </c>
      <c r="M34" s="5">
        <f t="shared" si="0"/>
        <v>902</v>
      </c>
      <c r="N34" s="27"/>
    </row>
    <row r="35" spans="1:14" ht="12.75">
      <c r="A35" s="8">
        <f t="shared" si="1"/>
        <v>32</v>
      </c>
      <c r="B35" s="3" t="s">
        <v>35</v>
      </c>
      <c r="C35" s="16">
        <v>86</v>
      </c>
      <c r="D35" s="16">
        <v>96</v>
      </c>
      <c r="E35" s="16">
        <v>100</v>
      </c>
      <c r="F35" s="4">
        <v>100</v>
      </c>
      <c r="G35" s="4">
        <v>100</v>
      </c>
      <c r="H35" s="4">
        <v>80</v>
      </c>
      <c r="I35" s="4">
        <v>94</v>
      </c>
      <c r="J35" s="7">
        <v>46</v>
      </c>
      <c r="K35" s="4">
        <v>100</v>
      </c>
      <c r="L35" s="4">
        <v>92</v>
      </c>
      <c r="M35" s="5">
        <f t="shared" si="0"/>
        <v>894</v>
      </c>
      <c r="N35" s="27">
        <v>42</v>
      </c>
    </row>
    <row r="36" spans="1:14" ht="12.75">
      <c r="A36" s="8">
        <f t="shared" si="1"/>
        <v>33</v>
      </c>
      <c r="B36" s="3" t="s">
        <v>36</v>
      </c>
      <c r="C36" s="16">
        <v>100</v>
      </c>
      <c r="D36" s="16">
        <v>83</v>
      </c>
      <c r="E36" s="16">
        <v>100</v>
      </c>
      <c r="F36" s="4">
        <v>88</v>
      </c>
      <c r="G36" s="4">
        <v>100</v>
      </c>
      <c r="H36" s="4">
        <v>100</v>
      </c>
      <c r="I36" s="21">
        <v>83</v>
      </c>
      <c r="J36" s="4">
        <v>100</v>
      </c>
      <c r="K36" s="4">
        <v>100</v>
      </c>
      <c r="L36" s="4">
        <v>100</v>
      </c>
      <c r="M36" s="5">
        <f aca="true" t="shared" si="2" ref="M36:M67">SUM(C36:L36)</f>
        <v>954</v>
      </c>
      <c r="N36" s="27"/>
    </row>
    <row r="37" spans="1:14" ht="12.75">
      <c r="A37" s="8">
        <f t="shared" si="1"/>
        <v>34</v>
      </c>
      <c r="B37" s="3" t="s">
        <v>37</v>
      </c>
      <c r="C37" s="16">
        <v>89</v>
      </c>
      <c r="D37" s="16">
        <v>100</v>
      </c>
      <c r="E37" s="16">
        <v>100</v>
      </c>
      <c r="F37" s="4">
        <v>100</v>
      </c>
      <c r="G37" s="4">
        <v>100</v>
      </c>
      <c r="H37" s="4">
        <v>100</v>
      </c>
      <c r="I37" s="21">
        <v>100</v>
      </c>
      <c r="J37" s="4">
        <v>100</v>
      </c>
      <c r="K37" s="4">
        <v>100</v>
      </c>
      <c r="L37" s="4">
        <v>100</v>
      </c>
      <c r="M37" s="5">
        <f t="shared" si="2"/>
        <v>989</v>
      </c>
      <c r="N37" s="27"/>
    </row>
    <row r="38" spans="1:14" ht="12.75">
      <c r="A38" s="8">
        <f t="shared" si="1"/>
        <v>35</v>
      </c>
      <c r="B38" s="3" t="s">
        <v>38</v>
      </c>
      <c r="C38" s="16">
        <v>93</v>
      </c>
      <c r="D38" s="16">
        <v>100</v>
      </c>
      <c r="E38" s="16">
        <v>77</v>
      </c>
      <c r="F38" s="4">
        <v>88</v>
      </c>
      <c r="G38" s="4">
        <v>90</v>
      </c>
      <c r="H38" s="4">
        <v>100</v>
      </c>
      <c r="I38" s="4">
        <v>94</v>
      </c>
      <c r="J38" s="4">
        <v>92</v>
      </c>
      <c r="K38" s="4">
        <v>92</v>
      </c>
      <c r="L38" s="4">
        <v>92</v>
      </c>
      <c r="M38" s="5">
        <f t="shared" si="2"/>
        <v>918</v>
      </c>
      <c r="N38" s="26">
        <v>95</v>
      </c>
    </row>
    <row r="39" spans="1:14" ht="12.75">
      <c r="A39" s="8">
        <f t="shared" si="1"/>
        <v>36</v>
      </c>
      <c r="B39" s="3" t="s">
        <v>2</v>
      </c>
      <c r="C39" s="16">
        <v>86</v>
      </c>
      <c r="D39" s="16">
        <v>92</v>
      </c>
      <c r="E39" s="17"/>
      <c r="F39" s="4">
        <v>92</v>
      </c>
      <c r="G39" s="4">
        <v>90</v>
      </c>
      <c r="H39" s="4">
        <v>90</v>
      </c>
      <c r="I39" s="4">
        <v>78</v>
      </c>
      <c r="J39" s="7"/>
      <c r="K39" s="7"/>
      <c r="L39" s="7"/>
      <c r="M39" s="5">
        <f t="shared" si="2"/>
        <v>528</v>
      </c>
      <c r="N39" s="27"/>
    </row>
    <row r="40" spans="1:14" ht="12.75">
      <c r="A40" s="8">
        <f t="shared" si="1"/>
        <v>37</v>
      </c>
      <c r="B40" s="3" t="s">
        <v>3</v>
      </c>
      <c r="C40" s="16">
        <v>93</v>
      </c>
      <c r="D40" s="16">
        <v>100</v>
      </c>
      <c r="E40" s="16">
        <v>100</v>
      </c>
      <c r="F40" s="4">
        <v>92</v>
      </c>
      <c r="G40" s="4">
        <v>95</v>
      </c>
      <c r="H40" s="4">
        <v>100</v>
      </c>
      <c r="I40" s="4">
        <v>100</v>
      </c>
      <c r="J40" s="4">
        <v>100</v>
      </c>
      <c r="K40" s="4">
        <v>100</v>
      </c>
      <c r="L40" s="4">
        <v>100</v>
      </c>
      <c r="M40" s="5">
        <f t="shared" si="2"/>
        <v>980</v>
      </c>
      <c r="N40" s="27">
        <v>35</v>
      </c>
    </row>
    <row r="41" spans="1:14" ht="12.75">
      <c r="A41" s="8">
        <f t="shared" si="1"/>
        <v>38</v>
      </c>
      <c r="B41" s="3" t="s">
        <v>4</v>
      </c>
      <c r="C41" s="16">
        <v>75</v>
      </c>
      <c r="D41" s="16">
        <v>75</v>
      </c>
      <c r="E41" s="16">
        <v>77</v>
      </c>
      <c r="F41" s="4">
        <v>83</v>
      </c>
      <c r="G41" s="4">
        <v>80</v>
      </c>
      <c r="H41" s="4">
        <v>95</v>
      </c>
      <c r="I41" s="4">
        <v>89</v>
      </c>
      <c r="J41" s="4">
        <v>88</v>
      </c>
      <c r="K41" s="4">
        <v>88</v>
      </c>
      <c r="L41" s="4">
        <v>83</v>
      </c>
      <c r="M41" s="5">
        <f t="shared" si="2"/>
        <v>833</v>
      </c>
      <c r="N41" s="26">
        <v>53</v>
      </c>
    </row>
    <row r="42" spans="1:14" ht="12.75">
      <c r="A42" s="8">
        <f t="shared" si="1"/>
        <v>39</v>
      </c>
      <c r="B42" s="3" t="s">
        <v>39</v>
      </c>
      <c r="C42" s="16">
        <v>82</v>
      </c>
      <c r="D42" s="16">
        <v>92</v>
      </c>
      <c r="E42" s="16">
        <v>92</v>
      </c>
      <c r="F42" s="4">
        <v>75</v>
      </c>
      <c r="G42" s="4">
        <v>100</v>
      </c>
      <c r="H42" s="4">
        <v>90</v>
      </c>
      <c r="I42" s="21">
        <v>94</v>
      </c>
      <c r="J42" s="4">
        <v>96</v>
      </c>
      <c r="K42" s="4">
        <v>81</v>
      </c>
      <c r="L42" s="4">
        <v>92</v>
      </c>
      <c r="M42" s="5">
        <f t="shared" si="2"/>
        <v>894</v>
      </c>
      <c r="N42" s="27"/>
    </row>
    <row r="43" spans="1:14" ht="12.75">
      <c r="A43" s="8">
        <f t="shared" si="1"/>
        <v>40</v>
      </c>
      <c r="B43" s="3" t="s">
        <v>5</v>
      </c>
      <c r="C43" s="16">
        <v>79</v>
      </c>
      <c r="D43" s="16">
        <v>88</v>
      </c>
      <c r="E43" s="17" t="s">
        <v>26</v>
      </c>
      <c r="F43" s="4">
        <v>83</v>
      </c>
      <c r="G43" s="4">
        <v>85</v>
      </c>
      <c r="H43" s="4">
        <v>90</v>
      </c>
      <c r="I43" s="4">
        <v>94</v>
      </c>
      <c r="J43" s="4">
        <v>88</v>
      </c>
      <c r="K43" s="4">
        <v>92</v>
      </c>
      <c r="L43" s="4">
        <v>100</v>
      </c>
      <c r="M43" s="5">
        <f t="shared" si="2"/>
        <v>799</v>
      </c>
      <c r="N43" s="26">
        <v>58</v>
      </c>
    </row>
    <row r="44" spans="1:14" ht="12.75">
      <c r="A44" s="8">
        <f t="shared" si="1"/>
        <v>41</v>
      </c>
      <c r="B44" s="3" t="s">
        <v>40</v>
      </c>
      <c r="C44" s="16">
        <v>93</v>
      </c>
      <c r="D44" s="16">
        <v>92</v>
      </c>
      <c r="E44" s="16">
        <v>77</v>
      </c>
      <c r="F44" s="4">
        <v>79</v>
      </c>
      <c r="G44" s="4">
        <v>75</v>
      </c>
      <c r="H44" s="4">
        <v>100</v>
      </c>
      <c r="I44" s="4">
        <v>94</v>
      </c>
      <c r="J44" s="4">
        <v>100</v>
      </c>
      <c r="K44" s="4">
        <v>96</v>
      </c>
      <c r="L44" s="4">
        <v>83</v>
      </c>
      <c r="M44" s="5">
        <f t="shared" si="2"/>
        <v>889</v>
      </c>
      <c r="N44" s="27"/>
    </row>
    <row r="45" spans="1:14" ht="12.75">
      <c r="A45" s="8">
        <f t="shared" si="1"/>
        <v>42</v>
      </c>
      <c r="B45" s="3" t="s">
        <v>41</v>
      </c>
      <c r="C45" s="16">
        <v>100</v>
      </c>
      <c r="D45" s="16">
        <v>100</v>
      </c>
      <c r="E45" s="16">
        <v>100</v>
      </c>
      <c r="F45" s="4">
        <v>92</v>
      </c>
      <c r="G45" s="4">
        <v>100</v>
      </c>
      <c r="H45" s="4">
        <v>100</v>
      </c>
      <c r="I45" s="4">
        <v>100</v>
      </c>
      <c r="J45" s="4">
        <v>100</v>
      </c>
      <c r="K45" s="4">
        <v>92</v>
      </c>
      <c r="L45" s="4">
        <v>100</v>
      </c>
      <c r="M45" s="5">
        <f t="shared" si="2"/>
        <v>984</v>
      </c>
      <c r="N45" s="26">
        <v>60</v>
      </c>
    </row>
    <row r="46" spans="1:14" ht="12.75">
      <c r="A46" s="8">
        <f t="shared" si="1"/>
        <v>43</v>
      </c>
      <c r="B46" s="3" t="s">
        <v>43</v>
      </c>
      <c r="C46" s="16">
        <v>96</v>
      </c>
      <c r="D46" s="16">
        <v>100</v>
      </c>
      <c r="E46" s="16">
        <v>96</v>
      </c>
      <c r="F46" s="4">
        <v>92</v>
      </c>
      <c r="G46" s="4">
        <v>95</v>
      </c>
      <c r="H46" s="4">
        <v>95</v>
      </c>
      <c r="I46" s="4">
        <v>94</v>
      </c>
      <c r="J46" s="4">
        <v>100</v>
      </c>
      <c r="K46" s="4">
        <v>96</v>
      </c>
      <c r="L46" s="4">
        <v>100</v>
      </c>
      <c r="M46" s="5">
        <f t="shared" si="2"/>
        <v>964</v>
      </c>
      <c r="N46" s="26">
        <v>53</v>
      </c>
    </row>
    <row r="47" spans="1:14" ht="12.75">
      <c r="A47" s="8">
        <f t="shared" si="1"/>
        <v>44</v>
      </c>
      <c r="B47" s="3" t="s">
        <v>6</v>
      </c>
      <c r="C47" s="16">
        <v>93</v>
      </c>
      <c r="D47" s="16">
        <v>100</v>
      </c>
      <c r="E47" s="16">
        <v>92</v>
      </c>
      <c r="F47" s="4">
        <v>96</v>
      </c>
      <c r="G47" s="4">
        <v>100</v>
      </c>
      <c r="H47" s="4">
        <v>100</v>
      </c>
      <c r="I47" s="4">
        <v>83</v>
      </c>
      <c r="J47" s="4">
        <v>100</v>
      </c>
      <c r="K47" s="4">
        <v>85</v>
      </c>
      <c r="L47" s="4">
        <v>100</v>
      </c>
      <c r="M47" s="5">
        <f t="shared" si="2"/>
        <v>949</v>
      </c>
      <c r="N47" s="27">
        <v>43</v>
      </c>
    </row>
    <row r="48" spans="1:14" ht="12.75">
      <c r="A48" s="8">
        <f t="shared" si="1"/>
        <v>45</v>
      </c>
      <c r="B48" s="3" t="s">
        <v>42</v>
      </c>
      <c r="C48" s="16">
        <v>100</v>
      </c>
      <c r="D48" s="18">
        <v>100</v>
      </c>
      <c r="E48" s="16">
        <v>100</v>
      </c>
      <c r="F48" s="4">
        <v>100</v>
      </c>
      <c r="G48" s="4">
        <v>100</v>
      </c>
      <c r="H48" s="4">
        <v>100</v>
      </c>
      <c r="I48" s="4">
        <v>100</v>
      </c>
      <c r="J48" s="4">
        <v>100</v>
      </c>
      <c r="K48" s="4">
        <v>100</v>
      </c>
      <c r="L48" s="4">
        <v>100</v>
      </c>
      <c r="M48" s="5">
        <f t="shared" si="2"/>
        <v>1000</v>
      </c>
      <c r="N48" s="26">
        <v>53</v>
      </c>
    </row>
    <row r="49" spans="1:14" ht="12.75">
      <c r="A49" s="8">
        <f t="shared" si="1"/>
        <v>46</v>
      </c>
      <c r="B49" s="3" t="s">
        <v>44</v>
      </c>
      <c r="C49" s="16">
        <v>100</v>
      </c>
      <c r="D49" s="16">
        <v>96</v>
      </c>
      <c r="E49" s="16">
        <v>96</v>
      </c>
      <c r="F49" s="4">
        <v>92</v>
      </c>
      <c r="G49" s="4">
        <v>95</v>
      </c>
      <c r="H49" s="4">
        <v>100</v>
      </c>
      <c r="I49" s="4">
        <v>100</v>
      </c>
      <c r="J49" s="4">
        <v>77</v>
      </c>
      <c r="K49" s="4">
        <v>100</v>
      </c>
      <c r="L49" s="4">
        <v>100</v>
      </c>
      <c r="M49" s="5">
        <f t="shared" si="2"/>
        <v>956</v>
      </c>
      <c r="N49" s="27"/>
    </row>
    <row r="50" spans="1:14" ht="12.75">
      <c r="A50" s="8">
        <f t="shared" si="1"/>
        <v>47</v>
      </c>
      <c r="B50" s="3" t="s">
        <v>45</v>
      </c>
      <c r="C50" s="16">
        <v>96</v>
      </c>
      <c r="D50" s="16">
        <v>100</v>
      </c>
      <c r="E50" s="16">
        <v>100</v>
      </c>
      <c r="F50" s="4">
        <v>100</v>
      </c>
      <c r="G50" s="4">
        <v>100</v>
      </c>
      <c r="H50" s="4">
        <v>100</v>
      </c>
      <c r="I50" s="4">
        <v>100</v>
      </c>
      <c r="J50" s="4">
        <v>100</v>
      </c>
      <c r="K50" s="4">
        <v>100</v>
      </c>
      <c r="L50" s="4">
        <v>100</v>
      </c>
      <c r="M50" s="5">
        <f t="shared" si="2"/>
        <v>996</v>
      </c>
      <c r="N50" s="27">
        <v>45</v>
      </c>
    </row>
    <row r="51" spans="1:14" ht="12.75">
      <c r="A51" s="8">
        <f t="shared" si="1"/>
        <v>48</v>
      </c>
      <c r="B51" s="3" t="s">
        <v>7</v>
      </c>
      <c r="C51" s="16">
        <v>100</v>
      </c>
      <c r="D51" s="16">
        <v>100</v>
      </c>
      <c r="E51" s="16">
        <v>100</v>
      </c>
      <c r="F51" s="4">
        <v>100</v>
      </c>
      <c r="G51" s="4">
        <v>100</v>
      </c>
      <c r="H51" s="4">
        <v>100</v>
      </c>
      <c r="I51" s="4">
        <v>100</v>
      </c>
      <c r="J51" s="4">
        <v>100</v>
      </c>
      <c r="K51" s="4">
        <v>100</v>
      </c>
      <c r="L51" s="4">
        <v>100</v>
      </c>
      <c r="M51" s="5">
        <f t="shared" si="2"/>
        <v>1000</v>
      </c>
      <c r="N51" s="26">
        <v>68</v>
      </c>
    </row>
    <row r="52" spans="1:14" ht="12.75">
      <c r="A52" s="8">
        <f t="shared" si="1"/>
        <v>49</v>
      </c>
      <c r="B52" s="3" t="s">
        <v>74</v>
      </c>
      <c r="C52" s="16">
        <v>96</v>
      </c>
      <c r="D52" s="16">
        <v>100</v>
      </c>
      <c r="E52" s="16">
        <v>100</v>
      </c>
      <c r="F52" s="21">
        <v>92</v>
      </c>
      <c r="G52" s="4">
        <v>100</v>
      </c>
      <c r="H52" s="4">
        <v>100</v>
      </c>
      <c r="I52" s="21">
        <v>100</v>
      </c>
      <c r="J52" s="4">
        <v>85</v>
      </c>
      <c r="K52" s="4">
        <v>88</v>
      </c>
      <c r="L52" s="4">
        <v>83</v>
      </c>
      <c r="M52" s="5">
        <f t="shared" si="2"/>
        <v>944</v>
      </c>
      <c r="N52" s="26">
        <v>72</v>
      </c>
    </row>
    <row r="53" spans="1:14" ht="12.75">
      <c r="A53" s="8">
        <f t="shared" si="1"/>
        <v>50</v>
      </c>
      <c r="B53" s="3" t="s">
        <v>8</v>
      </c>
      <c r="C53" s="16">
        <v>89</v>
      </c>
      <c r="D53" s="16">
        <v>100</v>
      </c>
      <c r="E53" s="16">
        <v>100</v>
      </c>
      <c r="F53" s="4">
        <v>100</v>
      </c>
      <c r="G53" s="4">
        <v>95</v>
      </c>
      <c r="H53" s="4">
        <v>100</v>
      </c>
      <c r="I53" s="4">
        <v>100</v>
      </c>
      <c r="J53" s="4">
        <v>100</v>
      </c>
      <c r="K53" s="4">
        <v>100</v>
      </c>
      <c r="L53" s="4">
        <v>100</v>
      </c>
      <c r="M53" s="5">
        <f t="shared" si="2"/>
        <v>984</v>
      </c>
      <c r="N53" s="26">
        <v>58</v>
      </c>
    </row>
    <row r="54" spans="1:14" ht="12.75">
      <c r="A54" s="8">
        <f t="shared" si="1"/>
        <v>51</v>
      </c>
      <c r="B54" s="3" t="s">
        <v>84</v>
      </c>
      <c r="C54" s="16">
        <v>100</v>
      </c>
      <c r="D54" s="17">
        <v>44</v>
      </c>
      <c r="E54" s="16">
        <v>92</v>
      </c>
      <c r="F54" s="7"/>
      <c r="G54" s="7"/>
      <c r="H54" s="7"/>
      <c r="I54" s="7"/>
      <c r="J54" s="7"/>
      <c r="K54" s="7"/>
      <c r="L54" s="7"/>
      <c r="M54" s="5">
        <f t="shared" si="2"/>
        <v>236</v>
      </c>
      <c r="N54" s="27"/>
    </row>
    <row r="55" spans="1:14" ht="12.75">
      <c r="A55" s="8">
        <f t="shared" si="1"/>
        <v>52</v>
      </c>
      <c r="B55" s="3" t="s">
        <v>62</v>
      </c>
      <c r="C55" s="17" t="s">
        <v>26</v>
      </c>
      <c r="D55" s="17">
        <v>46</v>
      </c>
      <c r="E55" s="16">
        <v>100</v>
      </c>
      <c r="F55" s="4">
        <v>92</v>
      </c>
      <c r="G55" s="4">
        <v>95</v>
      </c>
      <c r="H55" s="4">
        <v>100</v>
      </c>
      <c r="I55" s="4">
        <v>100</v>
      </c>
      <c r="J55" s="4">
        <v>100</v>
      </c>
      <c r="K55" s="4">
        <v>100</v>
      </c>
      <c r="L55" s="4">
        <v>100</v>
      </c>
      <c r="M55" s="5">
        <f t="shared" si="2"/>
        <v>833</v>
      </c>
      <c r="N55" s="27">
        <v>30</v>
      </c>
    </row>
    <row r="56" spans="1:14" ht="12.75">
      <c r="A56" s="8">
        <f t="shared" si="1"/>
        <v>53</v>
      </c>
      <c r="B56" s="3" t="s">
        <v>46</v>
      </c>
      <c r="C56" s="16">
        <v>100</v>
      </c>
      <c r="D56" s="16">
        <v>83</v>
      </c>
      <c r="E56" s="16">
        <v>100</v>
      </c>
      <c r="F56" s="21">
        <v>83</v>
      </c>
      <c r="G56" s="4">
        <v>100</v>
      </c>
      <c r="H56" s="4">
        <v>80</v>
      </c>
      <c r="I56" s="4">
        <v>100</v>
      </c>
      <c r="J56" s="4">
        <v>100</v>
      </c>
      <c r="K56" s="4">
        <v>100</v>
      </c>
      <c r="L56" s="4">
        <v>100</v>
      </c>
      <c r="M56" s="5">
        <f t="shared" si="2"/>
        <v>946</v>
      </c>
      <c r="N56" s="27"/>
    </row>
    <row r="57" spans="1:14" ht="12.75">
      <c r="A57" s="8">
        <f t="shared" si="1"/>
        <v>54</v>
      </c>
      <c r="B57" s="3" t="s">
        <v>47</v>
      </c>
      <c r="C57" s="16">
        <v>100</v>
      </c>
      <c r="D57" s="16">
        <v>92</v>
      </c>
      <c r="E57" s="16">
        <v>92</v>
      </c>
      <c r="F57" s="4">
        <v>92</v>
      </c>
      <c r="G57" s="4">
        <v>90</v>
      </c>
      <c r="H57" s="4">
        <v>100</v>
      </c>
      <c r="I57" s="4">
        <v>100</v>
      </c>
      <c r="J57" s="4">
        <v>100</v>
      </c>
      <c r="K57" s="4">
        <v>96</v>
      </c>
      <c r="L57" s="4">
        <v>100</v>
      </c>
      <c r="M57" s="5">
        <f t="shared" si="2"/>
        <v>962</v>
      </c>
      <c r="N57" s="26">
        <v>52</v>
      </c>
    </row>
    <row r="58" spans="1:14" ht="12.75">
      <c r="A58" s="8">
        <f t="shared" si="1"/>
        <v>55</v>
      </c>
      <c r="B58" s="3" t="s">
        <v>9</v>
      </c>
      <c r="C58" s="16">
        <v>86</v>
      </c>
      <c r="D58" s="16">
        <v>100</v>
      </c>
      <c r="E58" s="16">
        <v>96</v>
      </c>
      <c r="F58" s="4">
        <v>100</v>
      </c>
      <c r="G58" s="4">
        <v>100</v>
      </c>
      <c r="H58" s="4">
        <v>100</v>
      </c>
      <c r="I58" s="4">
        <v>100</v>
      </c>
      <c r="J58" s="4">
        <v>100</v>
      </c>
      <c r="K58" s="4">
        <v>100</v>
      </c>
      <c r="L58" s="4">
        <v>100</v>
      </c>
      <c r="M58" s="5">
        <f t="shared" si="2"/>
        <v>982</v>
      </c>
      <c r="N58" s="27">
        <v>32</v>
      </c>
    </row>
    <row r="59" spans="1:14" ht="12.75">
      <c r="A59" s="8">
        <f t="shared" si="1"/>
        <v>56</v>
      </c>
      <c r="B59" s="3" t="s">
        <v>48</v>
      </c>
      <c r="C59" s="16">
        <v>100</v>
      </c>
      <c r="D59" s="16">
        <v>96</v>
      </c>
      <c r="E59" s="16">
        <v>96</v>
      </c>
      <c r="F59" s="4">
        <v>100</v>
      </c>
      <c r="G59" s="4">
        <v>100</v>
      </c>
      <c r="H59" s="4">
        <v>100</v>
      </c>
      <c r="I59" s="4">
        <v>100</v>
      </c>
      <c r="J59" s="4">
        <v>100</v>
      </c>
      <c r="K59" s="4">
        <v>100</v>
      </c>
      <c r="L59" s="4">
        <v>100</v>
      </c>
      <c r="M59" s="5">
        <f t="shared" si="2"/>
        <v>992</v>
      </c>
      <c r="N59" s="26">
        <v>83</v>
      </c>
    </row>
    <row r="60" spans="1:14" ht="12.75">
      <c r="A60" s="8">
        <f t="shared" si="1"/>
        <v>57</v>
      </c>
      <c r="B60" s="3" t="s">
        <v>49</v>
      </c>
      <c r="C60" s="16">
        <v>86</v>
      </c>
      <c r="D60" s="17">
        <v>38</v>
      </c>
      <c r="E60" s="16">
        <v>77</v>
      </c>
      <c r="F60" s="7"/>
      <c r="G60" s="4">
        <v>100</v>
      </c>
      <c r="H60" s="4">
        <v>100</v>
      </c>
      <c r="I60" s="4">
        <v>78</v>
      </c>
      <c r="J60" s="4">
        <v>85</v>
      </c>
      <c r="K60" s="4">
        <v>100</v>
      </c>
      <c r="L60" s="4">
        <v>100</v>
      </c>
      <c r="M60" s="5">
        <f t="shared" si="2"/>
        <v>764</v>
      </c>
      <c r="N60" s="27"/>
    </row>
    <row r="61" spans="1:14" ht="12.75">
      <c r="A61" s="8">
        <f t="shared" si="1"/>
        <v>58</v>
      </c>
      <c r="B61" s="3" t="s">
        <v>50</v>
      </c>
      <c r="C61" s="16">
        <v>96</v>
      </c>
      <c r="D61" s="17">
        <v>48</v>
      </c>
      <c r="E61" s="16">
        <v>100</v>
      </c>
      <c r="F61" s="4">
        <v>96</v>
      </c>
      <c r="G61" s="4">
        <v>90</v>
      </c>
      <c r="H61" s="4">
        <v>95</v>
      </c>
      <c r="I61" s="4">
        <v>100</v>
      </c>
      <c r="J61" s="4">
        <v>96</v>
      </c>
      <c r="K61" s="4">
        <v>92</v>
      </c>
      <c r="L61" s="4">
        <v>83</v>
      </c>
      <c r="M61" s="5">
        <f t="shared" si="2"/>
        <v>896</v>
      </c>
      <c r="N61" s="26">
        <v>58</v>
      </c>
    </row>
    <row r="62" spans="1:14" ht="12.75">
      <c r="A62" s="8">
        <f t="shared" si="1"/>
        <v>59</v>
      </c>
      <c r="B62" s="3" t="s">
        <v>51</v>
      </c>
      <c r="C62" s="16">
        <v>100</v>
      </c>
      <c r="D62" s="16">
        <v>100</v>
      </c>
      <c r="E62" s="16">
        <v>92</v>
      </c>
      <c r="F62" s="4">
        <v>100</v>
      </c>
      <c r="G62" s="4">
        <v>100</v>
      </c>
      <c r="H62" s="4">
        <v>100</v>
      </c>
      <c r="I62" s="4">
        <v>100</v>
      </c>
      <c r="J62" s="4">
        <v>100</v>
      </c>
      <c r="K62" s="4">
        <v>100</v>
      </c>
      <c r="L62" s="4">
        <v>100</v>
      </c>
      <c r="M62" s="5">
        <f t="shared" si="2"/>
        <v>992</v>
      </c>
      <c r="N62" s="27"/>
    </row>
    <row r="63" spans="1:14" ht="12.75">
      <c r="A63" s="8">
        <f t="shared" si="1"/>
        <v>60</v>
      </c>
      <c r="B63" s="3" t="s">
        <v>52</v>
      </c>
      <c r="C63" s="16">
        <v>100</v>
      </c>
      <c r="D63" s="16">
        <v>100</v>
      </c>
      <c r="E63" s="16">
        <v>100</v>
      </c>
      <c r="F63" s="4">
        <v>100</v>
      </c>
      <c r="G63" s="4">
        <v>95</v>
      </c>
      <c r="H63" s="4">
        <v>100</v>
      </c>
      <c r="I63" s="4">
        <v>100</v>
      </c>
      <c r="J63" s="4">
        <v>100</v>
      </c>
      <c r="K63" s="4">
        <v>100</v>
      </c>
      <c r="L63" s="4">
        <v>100</v>
      </c>
      <c r="M63" s="5">
        <f t="shared" si="2"/>
        <v>995</v>
      </c>
      <c r="N63" s="26">
        <v>67</v>
      </c>
    </row>
    <row r="64" spans="1:14" ht="12.75">
      <c r="A64" s="8">
        <f t="shared" si="1"/>
        <v>61</v>
      </c>
      <c r="B64" s="3" t="s">
        <v>10</v>
      </c>
      <c r="C64" s="16">
        <v>93</v>
      </c>
      <c r="D64" s="16">
        <v>100</v>
      </c>
      <c r="E64" s="16">
        <v>100</v>
      </c>
      <c r="F64" s="4">
        <v>100</v>
      </c>
      <c r="G64" s="4">
        <v>95</v>
      </c>
      <c r="H64" s="4">
        <v>100</v>
      </c>
      <c r="I64" s="4">
        <v>100</v>
      </c>
      <c r="J64" s="4">
        <v>100</v>
      </c>
      <c r="K64" s="4">
        <v>100</v>
      </c>
      <c r="L64" s="4">
        <v>100</v>
      </c>
      <c r="M64" s="5">
        <f t="shared" si="2"/>
        <v>988</v>
      </c>
      <c r="N64" s="26">
        <v>57</v>
      </c>
    </row>
    <row r="65" spans="1:14" ht="12.75">
      <c r="A65" s="8">
        <f t="shared" si="1"/>
        <v>62</v>
      </c>
      <c r="B65" s="3" t="s">
        <v>85</v>
      </c>
      <c r="C65" s="16">
        <v>86</v>
      </c>
      <c r="D65" s="17"/>
      <c r="E65" s="17"/>
      <c r="F65" s="7"/>
      <c r="G65" s="7"/>
      <c r="H65" s="7"/>
      <c r="I65" s="7"/>
      <c r="J65" s="7"/>
      <c r="K65" s="7"/>
      <c r="L65" s="21">
        <v>92</v>
      </c>
      <c r="M65" s="5">
        <f t="shared" si="2"/>
        <v>178</v>
      </c>
      <c r="N65" s="27"/>
    </row>
    <row r="66" spans="1:14" ht="12.75">
      <c r="A66" s="8">
        <f t="shared" si="1"/>
        <v>63</v>
      </c>
      <c r="B66" s="3" t="s">
        <v>94</v>
      </c>
      <c r="C66" s="16">
        <v>93</v>
      </c>
      <c r="D66" s="16">
        <v>100</v>
      </c>
      <c r="E66" s="16">
        <v>92</v>
      </c>
      <c r="F66" s="4">
        <v>92</v>
      </c>
      <c r="G66" s="4">
        <v>100</v>
      </c>
      <c r="H66" s="4">
        <v>100</v>
      </c>
      <c r="I66" s="4">
        <v>100</v>
      </c>
      <c r="J66" s="4">
        <v>100</v>
      </c>
      <c r="K66" s="4">
        <v>100</v>
      </c>
      <c r="L66" s="4">
        <v>100</v>
      </c>
      <c r="M66" s="5">
        <f t="shared" si="2"/>
        <v>977</v>
      </c>
      <c r="N66" s="26">
        <v>58</v>
      </c>
    </row>
    <row r="67" spans="1:14" ht="12.75">
      <c r="A67" s="8">
        <f t="shared" si="1"/>
        <v>64</v>
      </c>
      <c r="B67" s="3" t="s">
        <v>53</v>
      </c>
      <c r="C67" s="16">
        <v>100</v>
      </c>
      <c r="D67" s="16">
        <v>79</v>
      </c>
      <c r="E67" s="16">
        <v>92</v>
      </c>
      <c r="F67" s="4">
        <v>100</v>
      </c>
      <c r="G67" s="4">
        <v>95</v>
      </c>
      <c r="H67" s="4">
        <v>100</v>
      </c>
      <c r="I67" s="4">
        <v>100</v>
      </c>
      <c r="J67" s="4">
        <v>92</v>
      </c>
      <c r="K67" s="4">
        <v>100</v>
      </c>
      <c r="L67" s="4">
        <v>100</v>
      </c>
      <c r="M67" s="5">
        <f t="shared" si="2"/>
        <v>958</v>
      </c>
      <c r="N67" s="26">
        <v>60</v>
      </c>
    </row>
    <row r="68" spans="1:14" ht="12.75">
      <c r="A68" s="8">
        <f aca="true" t="shared" si="3" ref="A68:A96">ROW()-3</f>
        <v>65</v>
      </c>
      <c r="B68" s="3" t="s">
        <v>96</v>
      </c>
      <c r="C68" s="17"/>
      <c r="D68" s="17"/>
      <c r="E68" s="17"/>
      <c r="F68" s="7"/>
      <c r="G68" s="7"/>
      <c r="H68" s="7"/>
      <c r="I68" s="7"/>
      <c r="J68" s="7"/>
      <c r="K68" s="7"/>
      <c r="L68" s="7"/>
      <c r="M68" s="5">
        <f aca="true" t="shared" si="4" ref="M68:M96">SUM(C68:L68)</f>
        <v>0</v>
      </c>
      <c r="N68" s="27"/>
    </row>
    <row r="69" spans="1:14" ht="12.75">
      <c r="A69" s="8">
        <f t="shared" si="3"/>
        <v>66</v>
      </c>
      <c r="B69" s="3" t="s">
        <v>86</v>
      </c>
      <c r="C69" s="16">
        <v>89</v>
      </c>
      <c r="D69" s="16">
        <v>88</v>
      </c>
      <c r="E69" s="16">
        <v>85</v>
      </c>
      <c r="F69" s="4">
        <v>88</v>
      </c>
      <c r="G69" s="4">
        <v>95</v>
      </c>
      <c r="H69" s="4">
        <v>100</v>
      </c>
      <c r="I69" s="4">
        <v>100</v>
      </c>
      <c r="J69" s="4">
        <v>85</v>
      </c>
      <c r="K69" s="4">
        <v>100</v>
      </c>
      <c r="L69" s="4">
        <v>92</v>
      </c>
      <c r="M69" s="5">
        <f t="shared" si="4"/>
        <v>922</v>
      </c>
      <c r="N69" s="27">
        <v>47</v>
      </c>
    </row>
    <row r="70" spans="1:14" ht="12.75">
      <c r="A70" s="8">
        <f t="shared" si="3"/>
        <v>67</v>
      </c>
      <c r="B70" s="3" t="s">
        <v>87</v>
      </c>
      <c r="C70" s="16">
        <v>86</v>
      </c>
      <c r="D70" s="16">
        <v>92</v>
      </c>
      <c r="E70" s="16">
        <v>92</v>
      </c>
      <c r="F70" s="4">
        <v>100</v>
      </c>
      <c r="G70" s="4">
        <v>100</v>
      </c>
      <c r="H70" s="4">
        <v>95</v>
      </c>
      <c r="I70" s="21">
        <v>94</v>
      </c>
      <c r="J70" s="4">
        <v>85</v>
      </c>
      <c r="K70" s="4">
        <v>88</v>
      </c>
      <c r="L70" s="4">
        <v>100</v>
      </c>
      <c r="M70" s="5">
        <f t="shared" si="4"/>
        <v>932</v>
      </c>
      <c r="N70" s="26">
        <v>80</v>
      </c>
    </row>
    <row r="71" spans="1:14" ht="12.75">
      <c r="A71" s="8">
        <f t="shared" si="3"/>
        <v>68</v>
      </c>
      <c r="B71" s="3" t="s">
        <v>54</v>
      </c>
      <c r="C71" s="16">
        <v>93</v>
      </c>
      <c r="D71" s="16">
        <v>96</v>
      </c>
      <c r="E71" s="16">
        <v>77</v>
      </c>
      <c r="F71" s="4">
        <v>79</v>
      </c>
      <c r="G71" s="4">
        <v>100</v>
      </c>
      <c r="H71" s="4">
        <v>100</v>
      </c>
      <c r="I71" s="4">
        <v>89</v>
      </c>
      <c r="J71" s="4">
        <v>100</v>
      </c>
      <c r="K71" s="4">
        <v>92</v>
      </c>
      <c r="L71" s="4">
        <v>83</v>
      </c>
      <c r="M71" s="5">
        <f t="shared" si="4"/>
        <v>909</v>
      </c>
      <c r="N71" s="27"/>
    </row>
    <row r="72" spans="1:14" ht="12.75">
      <c r="A72" s="8">
        <f t="shared" si="3"/>
        <v>69</v>
      </c>
      <c r="B72" s="3" t="s">
        <v>88</v>
      </c>
      <c r="C72" s="16">
        <v>75</v>
      </c>
      <c r="D72" s="16">
        <v>96</v>
      </c>
      <c r="E72" s="16">
        <v>85</v>
      </c>
      <c r="F72" s="4">
        <v>75</v>
      </c>
      <c r="G72" s="4">
        <v>100</v>
      </c>
      <c r="H72" s="7">
        <v>50</v>
      </c>
      <c r="I72" s="4">
        <v>100</v>
      </c>
      <c r="J72" s="4">
        <v>92</v>
      </c>
      <c r="K72" s="4">
        <v>77</v>
      </c>
      <c r="L72" s="4">
        <v>100</v>
      </c>
      <c r="M72" s="5">
        <f t="shared" si="4"/>
        <v>850</v>
      </c>
      <c r="N72" s="26">
        <v>75</v>
      </c>
    </row>
    <row r="73" spans="1:14" ht="12.75">
      <c r="A73" s="8">
        <f t="shared" si="3"/>
        <v>70</v>
      </c>
      <c r="B73" s="3" t="s">
        <v>55</v>
      </c>
      <c r="C73" s="16">
        <v>86</v>
      </c>
      <c r="D73" s="16">
        <v>100</v>
      </c>
      <c r="E73" s="17"/>
      <c r="F73" s="4">
        <v>79</v>
      </c>
      <c r="G73" s="4">
        <v>90</v>
      </c>
      <c r="H73" s="4">
        <v>80</v>
      </c>
      <c r="I73" s="4">
        <v>89</v>
      </c>
      <c r="J73" s="7"/>
      <c r="K73" s="7"/>
      <c r="L73" s="4">
        <v>100</v>
      </c>
      <c r="M73" s="5">
        <f t="shared" si="4"/>
        <v>624</v>
      </c>
      <c r="N73" s="26">
        <v>60</v>
      </c>
    </row>
    <row r="74" spans="1:14" ht="12.75">
      <c r="A74" s="8">
        <f t="shared" si="3"/>
        <v>71</v>
      </c>
      <c r="B74" s="3" t="s">
        <v>92</v>
      </c>
      <c r="C74" s="16">
        <v>50</v>
      </c>
      <c r="D74" s="16">
        <v>50</v>
      </c>
      <c r="E74" s="17" t="s">
        <v>26</v>
      </c>
      <c r="F74" s="7">
        <v>48</v>
      </c>
      <c r="G74" s="4">
        <v>95</v>
      </c>
      <c r="H74" s="7">
        <v>45</v>
      </c>
      <c r="I74" s="4">
        <v>89</v>
      </c>
      <c r="J74" s="7"/>
      <c r="K74" s="7"/>
      <c r="L74" s="7"/>
      <c r="M74" s="5">
        <f t="shared" si="4"/>
        <v>377</v>
      </c>
      <c r="N74" s="27"/>
    </row>
    <row r="75" spans="1:14" ht="12.75">
      <c r="A75" s="8">
        <f t="shared" si="3"/>
        <v>72</v>
      </c>
      <c r="B75" s="3" t="s">
        <v>11</v>
      </c>
      <c r="C75" s="16">
        <v>86</v>
      </c>
      <c r="D75" s="16">
        <v>96</v>
      </c>
      <c r="E75" s="17"/>
      <c r="F75" s="7"/>
      <c r="G75" s="7"/>
      <c r="H75" s="7"/>
      <c r="I75" s="7"/>
      <c r="J75" s="7"/>
      <c r="K75" s="7"/>
      <c r="L75" s="7"/>
      <c r="M75" s="5">
        <f t="shared" si="4"/>
        <v>182</v>
      </c>
      <c r="N75" s="27"/>
    </row>
    <row r="76" spans="1:14" ht="12.75">
      <c r="A76" s="8">
        <f t="shared" si="3"/>
        <v>73</v>
      </c>
      <c r="B76" s="3" t="s">
        <v>89</v>
      </c>
      <c r="C76" s="17" t="s">
        <v>26</v>
      </c>
      <c r="D76" s="16">
        <v>92</v>
      </c>
      <c r="E76" s="16">
        <v>85</v>
      </c>
      <c r="F76" s="4">
        <v>88</v>
      </c>
      <c r="G76" s="4">
        <v>90</v>
      </c>
      <c r="H76" s="7">
        <v>48</v>
      </c>
      <c r="I76" s="4">
        <v>78</v>
      </c>
      <c r="J76" s="7"/>
      <c r="K76" s="7">
        <v>41</v>
      </c>
      <c r="L76" s="4">
        <v>88</v>
      </c>
      <c r="M76" s="5">
        <f t="shared" si="4"/>
        <v>610</v>
      </c>
      <c r="N76" s="26">
        <v>63</v>
      </c>
    </row>
    <row r="77" spans="1:14" ht="12.75">
      <c r="A77" s="8">
        <f t="shared" si="3"/>
        <v>74</v>
      </c>
      <c r="B77" s="3" t="s">
        <v>58</v>
      </c>
      <c r="C77" s="16">
        <v>96</v>
      </c>
      <c r="D77" s="16">
        <v>100</v>
      </c>
      <c r="E77" s="16">
        <v>100</v>
      </c>
      <c r="F77" s="4">
        <v>100</v>
      </c>
      <c r="G77" s="4">
        <v>100</v>
      </c>
      <c r="H77" s="4">
        <v>100</v>
      </c>
      <c r="I77" s="4">
        <v>100</v>
      </c>
      <c r="J77" s="4">
        <v>85</v>
      </c>
      <c r="K77" s="4">
        <v>85</v>
      </c>
      <c r="L77" s="4">
        <v>100</v>
      </c>
      <c r="M77" s="5">
        <f t="shared" si="4"/>
        <v>966</v>
      </c>
      <c r="N77" s="26">
        <v>78</v>
      </c>
    </row>
    <row r="78" spans="1:14" ht="12.75">
      <c r="A78" s="8">
        <f t="shared" si="3"/>
        <v>75</v>
      </c>
      <c r="B78" s="3" t="s">
        <v>12</v>
      </c>
      <c r="C78" s="16">
        <v>100</v>
      </c>
      <c r="D78" s="16">
        <v>100</v>
      </c>
      <c r="E78" s="16">
        <v>100</v>
      </c>
      <c r="F78" s="4">
        <v>100</v>
      </c>
      <c r="G78" s="4">
        <v>100</v>
      </c>
      <c r="H78" s="4">
        <v>100</v>
      </c>
      <c r="I78" s="4">
        <v>100</v>
      </c>
      <c r="J78" s="4">
        <v>100</v>
      </c>
      <c r="K78" s="4">
        <v>100</v>
      </c>
      <c r="L78" s="4">
        <v>100</v>
      </c>
      <c r="M78" s="5">
        <f t="shared" si="4"/>
        <v>1000</v>
      </c>
      <c r="N78" s="26">
        <v>90</v>
      </c>
    </row>
    <row r="79" spans="1:14" ht="12.75">
      <c r="A79" s="8">
        <f t="shared" si="3"/>
        <v>76</v>
      </c>
      <c r="B79" s="3" t="s">
        <v>60</v>
      </c>
      <c r="C79" s="16">
        <v>79</v>
      </c>
      <c r="D79" s="16">
        <v>88</v>
      </c>
      <c r="E79" s="16">
        <v>92</v>
      </c>
      <c r="F79" s="4">
        <v>92</v>
      </c>
      <c r="G79" s="4">
        <v>100</v>
      </c>
      <c r="H79" s="4">
        <v>100</v>
      </c>
      <c r="I79" s="21">
        <v>94</v>
      </c>
      <c r="J79" s="4">
        <v>96</v>
      </c>
      <c r="K79" s="4">
        <v>85</v>
      </c>
      <c r="L79" s="4">
        <v>100</v>
      </c>
      <c r="M79" s="5">
        <f t="shared" si="4"/>
        <v>926</v>
      </c>
      <c r="N79" s="26">
        <v>77</v>
      </c>
    </row>
    <row r="80" spans="1:14" ht="12.75">
      <c r="A80" s="8">
        <f t="shared" si="3"/>
        <v>77</v>
      </c>
      <c r="B80" s="3" t="s">
        <v>59</v>
      </c>
      <c r="C80" s="16">
        <v>93</v>
      </c>
      <c r="D80" s="16">
        <v>83</v>
      </c>
      <c r="E80" s="16">
        <v>96</v>
      </c>
      <c r="F80" s="4">
        <v>83</v>
      </c>
      <c r="G80" s="4">
        <v>100</v>
      </c>
      <c r="H80" s="4">
        <v>100</v>
      </c>
      <c r="I80" s="4">
        <v>100</v>
      </c>
      <c r="J80" s="4">
        <v>92</v>
      </c>
      <c r="K80" s="4">
        <v>100</v>
      </c>
      <c r="L80" s="4">
        <v>100</v>
      </c>
      <c r="M80" s="5">
        <f t="shared" si="4"/>
        <v>947</v>
      </c>
      <c r="N80" s="26">
        <v>32</v>
      </c>
    </row>
    <row r="81" spans="1:14" ht="12.75">
      <c r="A81" s="8">
        <f t="shared" si="3"/>
        <v>78</v>
      </c>
      <c r="B81" s="3" t="s">
        <v>61</v>
      </c>
      <c r="C81" s="16">
        <v>100</v>
      </c>
      <c r="D81" s="16">
        <v>100</v>
      </c>
      <c r="E81" s="16">
        <v>96</v>
      </c>
      <c r="F81" s="4">
        <v>100</v>
      </c>
      <c r="G81" s="4">
        <v>100</v>
      </c>
      <c r="H81" s="4">
        <v>100</v>
      </c>
      <c r="I81" s="4">
        <v>94</v>
      </c>
      <c r="J81" s="4">
        <v>81</v>
      </c>
      <c r="K81" s="4">
        <v>81</v>
      </c>
      <c r="L81" s="4">
        <v>92</v>
      </c>
      <c r="M81" s="5">
        <f t="shared" si="4"/>
        <v>944</v>
      </c>
      <c r="N81" s="26">
        <v>90</v>
      </c>
    </row>
    <row r="82" spans="1:14" ht="12.75">
      <c r="A82" s="8">
        <f t="shared" si="3"/>
        <v>79</v>
      </c>
      <c r="B82" s="3" t="s">
        <v>64</v>
      </c>
      <c r="C82" s="16">
        <v>93</v>
      </c>
      <c r="D82" s="16">
        <v>100</v>
      </c>
      <c r="E82" s="16">
        <v>96</v>
      </c>
      <c r="F82" s="4">
        <v>92</v>
      </c>
      <c r="G82" s="4">
        <v>100</v>
      </c>
      <c r="H82" s="4">
        <v>100</v>
      </c>
      <c r="I82" s="21">
        <v>100</v>
      </c>
      <c r="J82" s="4">
        <v>100</v>
      </c>
      <c r="K82" s="4">
        <v>100</v>
      </c>
      <c r="L82" s="4">
        <v>100</v>
      </c>
      <c r="M82" s="5">
        <f t="shared" si="4"/>
        <v>981</v>
      </c>
      <c r="N82" s="26">
        <v>77</v>
      </c>
    </row>
    <row r="83" spans="1:14" ht="12.75">
      <c r="A83" s="8">
        <f t="shared" si="3"/>
        <v>80</v>
      </c>
      <c r="B83" s="3" t="s">
        <v>13</v>
      </c>
      <c r="C83" s="16">
        <v>86</v>
      </c>
      <c r="D83" s="16">
        <v>92</v>
      </c>
      <c r="E83" s="16">
        <v>85</v>
      </c>
      <c r="F83" s="4">
        <v>96</v>
      </c>
      <c r="G83" s="4">
        <v>100</v>
      </c>
      <c r="H83" s="4">
        <v>100</v>
      </c>
      <c r="I83" s="4">
        <v>100</v>
      </c>
      <c r="J83" s="4">
        <v>96</v>
      </c>
      <c r="K83" s="4">
        <v>92</v>
      </c>
      <c r="L83" s="4">
        <v>100</v>
      </c>
      <c r="M83" s="5">
        <f t="shared" si="4"/>
        <v>947</v>
      </c>
      <c r="N83" s="26">
        <v>60</v>
      </c>
    </row>
    <row r="84" spans="1:14" ht="12.75">
      <c r="A84" s="8">
        <f t="shared" si="3"/>
        <v>81</v>
      </c>
      <c r="B84" s="3" t="s">
        <v>63</v>
      </c>
      <c r="C84" s="16">
        <v>93</v>
      </c>
      <c r="D84" s="16">
        <v>96</v>
      </c>
      <c r="E84" s="16">
        <v>92</v>
      </c>
      <c r="F84" s="4">
        <v>100</v>
      </c>
      <c r="G84" s="4">
        <v>100</v>
      </c>
      <c r="H84" s="4">
        <v>95</v>
      </c>
      <c r="I84" s="4">
        <v>100</v>
      </c>
      <c r="J84" s="4">
        <v>100</v>
      </c>
      <c r="K84" s="4">
        <v>85</v>
      </c>
      <c r="L84" s="4">
        <v>100</v>
      </c>
      <c r="M84" s="5">
        <f t="shared" si="4"/>
        <v>961</v>
      </c>
      <c r="N84" s="26">
        <v>78</v>
      </c>
    </row>
    <row r="85" spans="1:14" ht="12.75">
      <c r="A85" s="8">
        <f t="shared" si="3"/>
        <v>82</v>
      </c>
      <c r="B85" s="3" t="s">
        <v>77</v>
      </c>
      <c r="C85" s="16">
        <v>86</v>
      </c>
      <c r="D85" s="16">
        <v>83</v>
      </c>
      <c r="E85" s="16">
        <v>85</v>
      </c>
      <c r="F85" s="4">
        <v>83</v>
      </c>
      <c r="G85" s="4">
        <v>75</v>
      </c>
      <c r="H85" s="4">
        <v>90</v>
      </c>
      <c r="I85" s="4">
        <v>78</v>
      </c>
      <c r="J85" s="4">
        <v>96</v>
      </c>
      <c r="K85" s="4">
        <v>88</v>
      </c>
      <c r="L85" s="4">
        <v>75</v>
      </c>
      <c r="M85" s="5">
        <f t="shared" si="4"/>
        <v>839</v>
      </c>
      <c r="N85" s="26">
        <v>73</v>
      </c>
    </row>
    <row r="86" spans="1:14" ht="12.75">
      <c r="A86" s="8">
        <f t="shared" si="3"/>
        <v>83</v>
      </c>
      <c r="B86" s="3" t="s">
        <v>65</v>
      </c>
      <c r="C86" s="16">
        <v>100</v>
      </c>
      <c r="D86" s="16">
        <v>100</v>
      </c>
      <c r="E86" s="16">
        <v>100</v>
      </c>
      <c r="F86" s="4">
        <v>100</v>
      </c>
      <c r="G86" s="4">
        <v>100</v>
      </c>
      <c r="H86" s="4">
        <v>100</v>
      </c>
      <c r="I86" s="4">
        <v>100</v>
      </c>
      <c r="J86" s="4">
        <v>100</v>
      </c>
      <c r="K86" s="4">
        <v>100</v>
      </c>
      <c r="L86" s="4">
        <v>100</v>
      </c>
      <c r="M86" s="5">
        <f t="shared" si="4"/>
        <v>1000</v>
      </c>
      <c r="N86" s="26">
        <v>85</v>
      </c>
    </row>
    <row r="87" spans="1:14" ht="12.75">
      <c r="A87" s="8">
        <f t="shared" si="3"/>
        <v>84</v>
      </c>
      <c r="B87" s="3" t="s">
        <v>66</v>
      </c>
      <c r="C87" s="16">
        <v>82</v>
      </c>
      <c r="D87" s="16">
        <v>96</v>
      </c>
      <c r="E87" s="16">
        <v>100</v>
      </c>
      <c r="F87" s="4">
        <v>100</v>
      </c>
      <c r="G87" s="4">
        <v>90</v>
      </c>
      <c r="H87" s="4">
        <v>95</v>
      </c>
      <c r="I87" s="4">
        <v>100</v>
      </c>
      <c r="J87" s="4">
        <v>100</v>
      </c>
      <c r="K87" s="25">
        <v>100</v>
      </c>
      <c r="L87" s="7"/>
      <c r="M87" s="5">
        <f t="shared" si="4"/>
        <v>863</v>
      </c>
      <c r="N87" s="27"/>
    </row>
    <row r="88" spans="1:14" ht="12.75">
      <c r="A88" s="8">
        <f t="shared" si="3"/>
        <v>85</v>
      </c>
      <c r="B88" s="3" t="s">
        <v>67</v>
      </c>
      <c r="C88" s="16">
        <v>100</v>
      </c>
      <c r="D88" s="16">
        <v>100</v>
      </c>
      <c r="E88" s="16">
        <v>100</v>
      </c>
      <c r="F88" s="4">
        <v>100</v>
      </c>
      <c r="G88" s="4">
        <v>100</v>
      </c>
      <c r="H88" s="4">
        <v>100</v>
      </c>
      <c r="I88" s="21">
        <v>100</v>
      </c>
      <c r="J88" s="4">
        <v>81</v>
      </c>
      <c r="K88" s="4">
        <v>100</v>
      </c>
      <c r="L88" s="4">
        <v>100</v>
      </c>
      <c r="M88" s="5">
        <f t="shared" si="4"/>
        <v>981</v>
      </c>
      <c r="N88" s="26">
        <v>88</v>
      </c>
    </row>
    <row r="89" spans="1:14" ht="12.75">
      <c r="A89" s="8">
        <f t="shared" si="3"/>
        <v>86</v>
      </c>
      <c r="B89" s="3" t="s">
        <v>68</v>
      </c>
      <c r="C89" s="16">
        <v>100</v>
      </c>
      <c r="D89" s="16">
        <v>100</v>
      </c>
      <c r="E89" s="16">
        <v>100</v>
      </c>
      <c r="F89" s="4">
        <v>100</v>
      </c>
      <c r="G89" s="4">
        <v>100</v>
      </c>
      <c r="H89" s="4">
        <v>100</v>
      </c>
      <c r="I89" s="4">
        <v>100</v>
      </c>
      <c r="J89" s="4">
        <v>100</v>
      </c>
      <c r="K89" s="4">
        <v>100</v>
      </c>
      <c r="L89" s="4">
        <v>100</v>
      </c>
      <c r="M89" s="5">
        <f t="shared" si="4"/>
        <v>1000</v>
      </c>
      <c r="N89" s="26">
        <v>82</v>
      </c>
    </row>
    <row r="90" spans="1:14" ht="12.75">
      <c r="A90" s="8">
        <f t="shared" si="3"/>
        <v>87</v>
      </c>
      <c r="B90" s="3" t="s">
        <v>69</v>
      </c>
      <c r="C90" s="16">
        <v>79</v>
      </c>
      <c r="D90" s="16">
        <v>88</v>
      </c>
      <c r="E90" s="16">
        <v>81</v>
      </c>
      <c r="F90" s="4">
        <v>96</v>
      </c>
      <c r="G90" s="4">
        <v>85</v>
      </c>
      <c r="H90" s="4">
        <v>100</v>
      </c>
      <c r="I90" s="4">
        <v>94</v>
      </c>
      <c r="J90" s="4">
        <v>85</v>
      </c>
      <c r="K90" s="4">
        <v>100</v>
      </c>
      <c r="L90" s="4">
        <v>79</v>
      </c>
      <c r="M90" s="5">
        <f t="shared" si="4"/>
        <v>887</v>
      </c>
      <c r="N90" s="27">
        <v>48</v>
      </c>
    </row>
    <row r="91" spans="1:14" ht="12.75">
      <c r="A91" s="8">
        <f t="shared" si="3"/>
        <v>88</v>
      </c>
      <c r="B91" s="3" t="s">
        <v>70</v>
      </c>
      <c r="C91" s="16">
        <v>89</v>
      </c>
      <c r="D91" s="16">
        <v>100</v>
      </c>
      <c r="E91" s="16">
        <v>85</v>
      </c>
      <c r="F91" s="4">
        <v>83</v>
      </c>
      <c r="G91" s="21">
        <v>85</v>
      </c>
      <c r="H91" s="4">
        <v>95</v>
      </c>
      <c r="I91" s="4">
        <v>100</v>
      </c>
      <c r="J91" s="4">
        <v>100</v>
      </c>
      <c r="K91" s="4">
        <v>92</v>
      </c>
      <c r="L91" s="4">
        <v>92</v>
      </c>
      <c r="M91" s="5">
        <f t="shared" si="4"/>
        <v>921</v>
      </c>
      <c r="N91" s="26">
        <v>90</v>
      </c>
    </row>
    <row r="92" spans="1:14" ht="12.75">
      <c r="A92" s="8">
        <f t="shared" si="3"/>
        <v>89</v>
      </c>
      <c r="B92" s="3" t="s">
        <v>71</v>
      </c>
      <c r="C92" s="16">
        <v>86</v>
      </c>
      <c r="D92" s="16">
        <v>100</v>
      </c>
      <c r="E92" s="16">
        <v>85</v>
      </c>
      <c r="F92" s="4">
        <v>83</v>
      </c>
      <c r="G92" s="21">
        <v>90</v>
      </c>
      <c r="H92" s="4">
        <v>85</v>
      </c>
      <c r="I92" s="4">
        <v>94</v>
      </c>
      <c r="J92" s="7"/>
      <c r="K92" s="7"/>
      <c r="L92" s="4">
        <v>100</v>
      </c>
      <c r="M92" s="5">
        <f t="shared" si="4"/>
        <v>723</v>
      </c>
      <c r="N92" s="26">
        <v>57</v>
      </c>
    </row>
    <row r="93" spans="1:14" ht="12.75">
      <c r="A93" s="8">
        <f t="shared" si="3"/>
        <v>90</v>
      </c>
      <c r="B93" s="3" t="s">
        <v>72</v>
      </c>
      <c r="C93" s="16">
        <v>100</v>
      </c>
      <c r="D93" s="16">
        <v>100</v>
      </c>
      <c r="E93" s="16">
        <v>92</v>
      </c>
      <c r="F93" s="4">
        <v>83</v>
      </c>
      <c r="G93" s="4">
        <v>95</v>
      </c>
      <c r="H93" s="4">
        <v>100</v>
      </c>
      <c r="I93" s="4">
        <v>94</v>
      </c>
      <c r="J93" s="4">
        <v>85</v>
      </c>
      <c r="K93" s="4">
        <v>81</v>
      </c>
      <c r="L93" s="4">
        <v>100</v>
      </c>
      <c r="M93" s="5">
        <f t="shared" si="4"/>
        <v>930</v>
      </c>
      <c r="N93" s="26">
        <v>67</v>
      </c>
    </row>
    <row r="94" spans="1:14" ht="12.75">
      <c r="A94" s="8">
        <f t="shared" si="3"/>
        <v>91</v>
      </c>
      <c r="B94" s="3" t="s">
        <v>73</v>
      </c>
      <c r="C94" s="16">
        <v>100</v>
      </c>
      <c r="D94" s="16">
        <v>100</v>
      </c>
      <c r="E94" s="16">
        <v>100</v>
      </c>
      <c r="F94" s="4">
        <v>96</v>
      </c>
      <c r="G94" s="21">
        <v>100</v>
      </c>
      <c r="H94" s="4">
        <v>100</v>
      </c>
      <c r="I94" s="21">
        <v>100</v>
      </c>
      <c r="J94" s="4">
        <v>100</v>
      </c>
      <c r="K94" s="4">
        <v>92</v>
      </c>
      <c r="L94" s="4">
        <v>100</v>
      </c>
      <c r="M94" s="5">
        <f t="shared" si="4"/>
        <v>988</v>
      </c>
      <c r="N94" s="26">
        <v>95</v>
      </c>
    </row>
    <row r="95" spans="1:14" ht="12.75">
      <c r="A95" s="4">
        <f t="shared" si="3"/>
        <v>92</v>
      </c>
      <c r="B95" s="3" t="s">
        <v>56</v>
      </c>
      <c r="C95" s="16">
        <v>96</v>
      </c>
      <c r="D95" s="16">
        <v>100</v>
      </c>
      <c r="E95" s="16">
        <v>100</v>
      </c>
      <c r="F95" s="4">
        <v>100</v>
      </c>
      <c r="G95" s="4">
        <v>100</v>
      </c>
      <c r="H95" s="4">
        <v>100</v>
      </c>
      <c r="I95" s="4">
        <v>100</v>
      </c>
      <c r="J95" s="4">
        <v>100</v>
      </c>
      <c r="K95" s="4">
        <v>100</v>
      </c>
      <c r="L95" s="4">
        <v>100</v>
      </c>
      <c r="M95" s="5">
        <f t="shared" si="4"/>
        <v>996</v>
      </c>
      <c r="N95" s="26">
        <v>52</v>
      </c>
    </row>
    <row r="96" spans="1:14" ht="13.5" thickBot="1">
      <c r="A96" s="8">
        <f t="shared" si="3"/>
        <v>93</v>
      </c>
      <c r="B96" s="13" t="s">
        <v>57</v>
      </c>
      <c r="C96" s="19">
        <v>75</v>
      </c>
      <c r="D96" s="19">
        <v>79</v>
      </c>
      <c r="E96" s="19">
        <v>88</v>
      </c>
      <c r="F96" s="22">
        <v>100</v>
      </c>
      <c r="G96" s="12">
        <v>95</v>
      </c>
      <c r="H96" s="12">
        <v>90</v>
      </c>
      <c r="I96" s="12">
        <v>83</v>
      </c>
      <c r="J96" s="12">
        <v>88</v>
      </c>
      <c r="K96" s="24"/>
      <c r="L96" s="12">
        <v>92</v>
      </c>
      <c r="M96" s="5">
        <f t="shared" si="4"/>
        <v>790</v>
      </c>
      <c r="N96" s="26">
        <v>53</v>
      </c>
    </row>
    <row r="97" spans="1:14" ht="13.5" thickBot="1">
      <c r="A97" s="12"/>
      <c r="B97" s="13" t="s">
        <v>97</v>
      </c>
      <c r="C97" s="19">
        <f>AVERAGE(C4:C96)</f>
        <v>90.31111111111112</v>
      </c>
      <c r="D97" s="19">
        <f aca="true" t="shared" si="5" ref="D97:M97">AVERAGE(D4:D96)</f>
        <v>91.5505617977528</v>
      </c>
      <c r="E97" s="19">
        <f t="shared" si="5"/>
        <v>91.87058823529412</v>
      </c>
      <c r="F97" s="19">
        <f t="shared" si="5"/>
        <v>91.26744186046511</v>
      </c>
      <c r="G97" s="19">
        <f t="shared" si="5"/>
        <v>95.11235955056179</v>
      </c>
      <c r="H97" s="19">
        <f t="shared" si="5"/>
        <v>94.52808988764045</v>
      </c>
      <c r="I97" s="19">
        <f t="shared" si="5"/>
        <v>95.70454545454545</v>
      </c>
      <c r="J97" s="19">
        <f t="shared" si="5"/>
        <v>92.24691358024691</v>
      </c>
      <c r="K97" s="19">
        <f t="shared" si="5"/>
        <v>93.96296296296296</v>
      </c>
      <c r="L97" s="19">
        <f t="shared" si="5"/>
        <v>96.28048780487805</v>
      </c>
      <c r="M97" s="19">
        <f t="shared" si="5"/>
        <v>862.494623655914</v>
      </c>
      <c r="N97" s="27"/>
    </row>
    <row r="98" spans="1:13" ht="12.75">
      <c r="A98" s="8"/>
      <c r="B98" s="9" t="s">
        <v>98</v>
      </c>
      <c r="C98" s="15">
        <f>COUNTIF(C4:C96,"&gt;35")</f>
        <v>90</v>
      </c>
      <c r="D98" s="15">
        <f aca="true" t="shared" si="6" ref="D98:M98">COUNTIF(D4:D96,"&gt;35")</f>
        <v>89</v>
      </c>
      <c r="E98" s="15">
        <f t="shared" si="6"/>
        <v>85</v>
      </c>
      <c r="F98" s="15">
        <f t="shared" si="6"/>
        <v>86</v>
      </c>
      <c r="G98" s="15">
        <f t="shared" si="6"/>
        <v>89</v>
      </c>
      <c r="H98" s="15">
        <f t="shared" si="6"/>
        <v>89</v>
      </c>
      <c r="I98" s="15">
        <f t="shared" si="6"/>
        <v>88</v>
      </c>
      <c r="J98" s="15">
        <f t="shared" si="6"/>
        <v>81</v>
      </c>
      <c r="K98" s="15">
        <f t="shared" si="6"/>
        <v>81</v>
      </c>
      <c r="L98" s="15">
        <f t="shared" si="6"/>
        <v>82</v>
      </c>
      <c r="M98" s="15">
        <f t="shared" si="6"/>
        <v>92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4"/>
  <sheetViews>
    <sheetView tabSelected="1" workbookViewId="0" topLeftCell="A1">
      <selection activeCell="V10" sqref="V10"/>
    </sheetView>
  </sheetViews>
  <sheetFormatPr defaultColWidth="9.140625" defaultRowHeight="12.75"/>
  <cols>
    <col min="1" max="1" width="4.8515625" style="0" customWidth="1"/>
    <col min="2" max="2" width="15.7109375" style="0" customWidth="1"/>
    <col min="3" max="14" width="3.7109375" style="0" customWidth="1"/>
    <col min="15" max="15" width="4.7109375" style="71" customWidth="1"/>
    <col min="16" max="16" width="5.7109375" style="1" customWidth="1"/>
    <col min="17" max="17" width="3.00390625" style="1" customWidth="1"/>
    <col min="18" max="18" width="3.57421875" style="0" customWidth="1"/>
    <col min="19" max="19" width="5.421875" style="0" customWidth="1"/>
  </cols>
  <sheetData>
    <row r="1" s="1" customFormat="1" ht="18">
      <c r="B1" s="23" t="s">
        <v>102</v>
      </c>
    </row>
    <row r="2" spans="3:18" s="1" customFormat="1" ht="12.75">
      <c r="C2" s="29" t="s">
        <v>101</v>
      </c>
      <c r="D2" s="30"/>
      <c r="E2" s="31"/>
      <c r="F2" s="32" t="s">
        <v>100</v>
      </c>
      <c r="G2" s="33"/>
      <c r="H2" s="34"/>
      <c r="I2" s="29" t="s">
        <v>99</v>
      </c>
      <c r="J2" s="30"/>
      <c r="K2" s="31"/>
      <c r="L2" s="61" t="s">
        <v>104</v>
      </c>
      <c r="M2" s="61"/>
      <c r="N2" s="61"/>
      <c r="O2" s="35" t="s">
        <v>113</v>
      </c>
      <c r="P2" s="35" t="s">
        <v>75</v>
      </c>
      <c r="Q2" s="31" t="s">
        <v>106</v>
      </c>
      <c r="R2" s="35" t="s">
        <v>105</v>
      </c>
    </row>
    <row r="3" spans="1:18" ht="13.5" thickBot="1">
      <c r="A3" s="11"/>
      <c r="B3" s="11" t="s">
        <v>76</v>
      </c>
      <c r="C3" s="36">
        <v>1.1</v>
      </c>
      <c r="D3" s="36">
        <v>1.2</v>
      </c>
      <c r="E3" s="62">
        <v>1.3</v>
      </c>
      <c r="F3" s="63">
        <v>2.1</v>
      </c>
      <c r="G3" s="64">
        <v>2.2</v>
      </c>
      <c r="H3" s="64">
        <v>2.3</v>
      </c>
      <c r="I3" s="65">
        <v>3.1</v>
      </c>
      <c r="J3" s="65">
        <v>3.2</v>
      </c>
      <c r="K3" s="65">
        <v>3.3</v>
      </c>
      <c r="L3" s="64">
        <v>1</v>
      </c>
      <c r="M3" s="64">
        <v>2</v>
      </c>
      <c r="N3" s="64">
        <v>3</v>
      </c>
      <c r="O3" s="69" t="s">
        <v>114</v>
      </c>
      <c r="P3" s="35"/>
      <c r="Q3" s="38"/>
      <c r="R3" s="37"/>
    </row>
    <row r="4" spans="1:18" ht="12.75">
      <c r="A4" s="40">
        <f>ROW()-3</f>
        <v>1</v>
      </c>
      <c r="B4" s="46" t="s">
        <v>91</v>
      </c>
      <c r="C4" s="39">
        <v>2</v>
      </c>
      <c r="D4" s="39">
        <v>3.5</v>
      </c>
      <c r="E4" s="40">
        <v>6</v>
      </c>
      <c r="F4" s="41">
        <v>2.6</v>
      </c>
      <c r="G4" s="74"/>
      <c r="H4" s="42"/>
      <c r="I4" s="43"/>
      <c r="J4" s="44"/>
      <c r="K4" s="44"/>
      <c r="L4" s="41"/>
      <c r="M4" s="41"/>
      <c r="N4" s="66"/>
      <c r="O4">
        <v>750</v>
      </c>
      <c r="P4" s="72">
        <f>MAX(C4,D4,E4)+MAX(F4,G4,H4)+MAX(I4,J4,K4)+MAX(L4,M4,N4)/10+O4/100</f>
        <v>16.1</v>
      </c>
      <c r="Q4" s="45" t="str">
        <f>IF(OR(MAX(C4,D4,E4)&lt;5,MAX(F4,G4,H4)&lt;5,MAX(I4,J4,K4)&lt;5,MAX(L4,M4,N4)&lt;50),"E","")</f>
        <v>E</v>
      </c>
      <c r="R4" s="46">
        <f>IF(AND(MAX(C4,D4,E4)&gt;=5,MAX(F4,G4,H4)&gt;=5,MAX(I4,J4,K4)&gt;=5,MAX(L4,M4,N4)&gt;=50),"OK","")</f>
      </c>
    </row>
    <row r="5" spans="1:18" ht="12.75">
      <c r="A5" s="40">
        <f aca="true" t="shared" si="0" ref="A5:A68">ROW()-3</f>
        <v>2</v>
      </c>
      <c r="B5" s="35" t="s">
        <v>95</v>
      </c>
      <c r="C5" s="47">
        <v>10</v>
      </c>
      <c r="D5" s="47"/>
      <c r="E5" s="47"/>
      <c r="F5" s="48">
        <v>5.7</v>
      </c>
      <c r="G5" s="68"/>
      <c r="H5" s="48"/>
      <c r="I5" s="49">
        <v>10</v>
      </c>
      <c r="J5" s="50"/>
      <c r="K5" s="50"/>
      <c r="L5" s="51"/>
      <c r="M5" s="67">
        <v>68</v>
      </c>
      <c r="N5" s="67"/>
      <c r="O5">
        <v>910</v>
      </c>
      <c r="P5" s="72">
        <f aca="true" t="shared" si="1" ref="P5:P68">MAX(C5,D5,E5)+MAX(F5,G5,H5)+MAX(I5,J5,K5)+MAX(L5,M5,N5)/10+O5/100</f>
        <v>41.6</v>
      </c>
      <c r="Q5" s="45">
        <f aca="true" t="shared" si="2" ref="Q5:Q68">IF(OR(MAX(C5,D5,E5)&lt;5,MAX(F5,G5,H5)&lt;5,MAX(I5,J5,K5)&lt;5,MAX(L5,M5,N5)&lt;50),"E","")</f>
      </c>
      <c r="R5" s="46" t="str">
        <f aca="true" t="shared" si="3" ref="R5:R68">IF(AND(MAX(C5,D5,E5)&gt;=5,MAX(F5,G5,H5)&gt;=5,MAX(I5,J5,K5)&gt;=5,MAX(L5,M5,N5)&gt;=50),"OK","")</f>
        <v>OK</v>
      </c>
    </row>
    <row r="6" spans="1:18" ht="12.75">
      <c r="A6" s="40">
        <f t="shared" si="0"/>
        <v>3</v>
      </c>
      <c r="B6" s="35" t="s">
        <v>14</v>
      </c>
      <c r="C6" s="47">
        <v>9</v>
      </c>
      <c r="D6" s="47"/>
      <c r="E6" s="47"/>
      <c r="F6" s="51">
        <v>2.7</v>
      </c>
      <c r="G6" s="68">
        <v>5.32</v>
      </c>
      <c r="H6" s="48"/>
      <c r="I6" s="52">
        <v>4</v>
      </c>
      <c r="J6" s="50"/>
      <c r="K6" s="50"/>
      <c r="L6" s="51"/>
      <c r="M6" s="51"/>
      <c r="N6" s="67"/>
      <c r="O6">
        <v>992</v>
      </c>
      <c r="P6" s="72">
        <f t="shared" si="1"/>
        <v>28.240000000000002</v>
      </c>
      <c r="Q6" s="45" t="str">
        <f t="shared" si="2"/>
        <v>E</v>
      </c>
      <c r="R6" s="46">
        <f t="shared" si="3"/>
      </c>
    </row>
    <row r="7" spans="1:18" ht="12.75">
      <c r="A7" s="40">
        <f t="shared" si="0"/>
        <v>4</v>
      </c>
      <c r="B7" s="35" t="s">
        <v>78</v>
      </c>
      <c r="C7" s="47">
        <v>7</v>
      </c>
      <c r="D7" s="47"/>
      <c r="E7" s="47"/>
      <c r="F7" s="51">
        <v>1.8</v>
      </c>
      <c r="G7" s="68">
        <v>5.52</v>
      </c>
      <c r="H7" s="48"/>
      <c r="I7" s="49">
        <v>10</v>
      </c>
      <c r="J7" s="50"/>
      <c r="K7" s="50"/>
      <c r="L7" s="48">
        <v>53</v>
      </c>
      <c r="M7" s="48"/>
      <c r="N7" s="67"/>
      <c r="O7">
        <v>939</v>
      </c>
      <c r="P7" s="72">
        <f t="shared" si="1"/>
        <v>37.21</v>
      </c>
      <c r="Q7" s="45">
        <f t="shared" si="2"/>
      </c>
      <c r="R7" s="46" t="str">
        <f t="shared" si="3"/>
        <v>OK</v>
      </c>
    </row>
    <row r="8" spans="1:18" ht="12.75">
      <c r="A8" s="40">
        <f t="shared" si="0"/>
        <v>5</v>
      </c>
      <c r="B8" s="35" t="s">
        <v>15</v>
      </c>
      <c r="C8" s="47">
        <v>10</v>
      </c>
      <c r="D8" s="47"/>
      <c r="E8" s="47"/>
      <c r="F8" s="51">
        <v>3.7</v>
      </c>
      <c r="G8" s="68">
        <v>5.06</v>
      </c>
      <c r="H8" s="48"/>
      <c r="I8" s="49">
        <v>6</v>
      </c>
      <c r="J8" s="50"/>
      <c r="K8" s="50"/>
      <c r="L8" s="51">
        <v>45</v>
      </c>
      <c r="M8" s="48">
        <v>68</v>
      </c>
      <c r="N8" s="67"/>
      <c r="O8">
        <v>951</v>
      </c>
      <c r="P8" s="72">
        <f t="shared" si="1"/>
        <v>37.37</v>
      </c>
      <c r="Q8" s="45">
        <f t="shared" si="2"/>
      </c>
      <c r="R8" s="46" t="str">
        <f t="shared" si="3"/>
        <v>OK</v>
      </c>
    </row>
    <row r="9" spans="1:18" ht="12.75">
      <c r="A9" s="40">
        <f t="shared" si="0"/>
        <v>6</v>
      </c>
      <c r="B9" s="35" t="s">
        <v>79</v>
      </c>
      <c r="C9" s="53"/>
      <c r="D9" s="47"/>
      <c r="E9" s="47"/>
      <c r="F9" s="51">
        <v>1.4</v>
      </c>
      <c r="G9" s="73"/>
      <c r="H9" s="51">
        <v>2.5</v>
      </c>
      <c r="I9" s="52"/>
      <c r="J9" s="50"/>
      <c r="K9" s="50"/>
      <c r="L9" s="51"/>
      <c r="M9" s="51"/>
      <c r="N9" s="67"/>
      <c r="O9">
        <v>750</v>
      </c>
      <c r="P9" s="72">
        <f t="shared" si="1"/>
        <v>10</v>
      </c>
      <c r="Q9" s="45" t="str">
        <f t="shared" si="2"/>
        <v>E</v>
      </c>
      <c r="R9" s="46">
        <f t="shared" si="3"/>
      </c>
    </row>
    <row r="10" spans="1:18" ht="12.75">
      <c r="A10" s="40">
        <f t="shared" si="0"/>
        <v>7</v>
      </c>
      <c r="B10" s="35" t="s">
        <v>16</v>
      </c>
      <c r="C10" s="53">
        <v>3</v>
      </c>
      <c r="D10" s="53">
        <v>4.5</v>
      </c>
      <c r="E10" s="47">
        <v>5</v>
      </c>
      <c r="F10" s="51">
        <v>1.6</v>
      </c>
      <c r="G10" s="73">
        <v>4.66</v>
      </c>
      <c r="H10" s="51">
        <v>3.7</v>
      </c>
      <c r="I10" s="49">
        <v>8</v>
      </c>
      <c r="J10" s="50"/>
      <c r="K10" s="50"/>
      <c r="L10" s="51">
        <v>47</v>
      </c>
      <c r="M10" s="51"/>
      <c r="N10" s="67">
        <v>50</v>
      </c>
      <c r="O10">
        <v>948</v>
      </c>
      <c r="P10" s="72">
        <f t="shared" si="1"/>
        <v>32.14</v>
      </c>
      <c r="Q10" s="45" t="str">
        <f t="shared" si="2"/>
        <v>E</v>
      </c>
      <c r="R10" s="46">
        <f t="shared" si="3"/>
      </c>
    </row>
    <row r="11" spans="1:18" ht="12.75">
      <c r="A11" s="40">
        <f t="shared" si="0"/>
        <v>8</v>
      </c>
      <c r="B11" s="35" t="s">
        <v>17</v>
      </c>
      <c r="C11" s="47">
        <v>8</v>
      </c>
      <c r="D11" s="47"/>
      <c r="E11" s="47"/>
      <c r="F11" s="48">
        <v>6.4</v>
      </c>
      <c r="G11" s="68"/>
      <c r="H11" s="48"/>
      <c r="I11" s="49">
        <v>10</v>
      </c>
      <c r="J11" s="50"/>
      <c r="K11" s="50"/>
      <c r="L11" s="48">
        <v>62</v>
      </c>
      <c r="M11" s="48"/>
      <c r="N11" s="67"/>
      <c r="O11">
        <v>1000</v>
      </c>
      <c r="P11" s="72">
        <f t="shared" si="1"/>
        <v>40.599999999999994</v>
      </c>
      <c r="Q11" s="45">
        <f t="shared" si="2"/>
      </c>
      <c r="R11" s="46" t="str">
        <f t="shared" si="3"/>
        <v>OK</v>
      </c>
    </row>
    <row r="12" spans="1:18" ht="12.75">
      <c r="A12" s="40">
        <f t="shared" si="0"/>
        <v>9</v>
      </c>
      <c r="B12" s="35" t="s">
        <v>18</v>
      </c>
      <c r="C12" s="54" t="s">
        <v>26</v>
      </c>
      <c r="D12" s="47">
        <v>8</v>
      </c>
      <c r="E12" s="47"/>
      <c r="F12" s="51">
        <v>1.9</v>
      </c>
      <c r="G12" s="73">
        <v>4.02</v>
      </c>
      <c r="H12" s="48"/>
      <c r="I12" s="52">
        <v>4</v>
      </c>
      <c r="J12" s="50"/>
      <c r="K12" s="50"/>
      <c r="L12" s="51"/>
      <c r="M12" s="51"/>
      <c r="N12" s="67"/>
      <c r="O12">
        <v>908</v>
      </c>
      <c r="P12" s="72">
        <f t="shared" si="1"/>
        <v>25.1</v>
      </c>
      <c r="Q12" s="45" t="str">
        <f t="shared" si="2"/>
        <v>E</v>
      </c>
      <c r="R12" s="46">
        <f t="shared" si="3"/>
      </c>
    </row>
    <row r="13" spans="1:18" ht="12.75">
      <c r="A13" s="40">
        <f t="shared" si="0"/>
        <v>10</v>
      </c>
      <c r="B13" s="35" t="s">
        <v>80</v>
      </c>
      <c r="C13" s="47">
        <v>10</v>
      </c>
      <c r="D13" s="47"/>
      <c r="E13" s="47"/>
      <c r="F13" s="51">
        <v>2.3</v>
      </c>
      <c r="G13" s="68">
        <v>6.78</v>
      </c>
      <c r="H13" s="48"/>
      <c r="I13" s="49">
        <v>10</v>
      </c>
      <c r="J13" s="50"/>
      <c r="K13" s="50"/>
      <c r="L13" s="51"/>
      <c r="M13" s="67">
        <v>50</v>
      </c>
      <c r="N13" s="67"/>
      <c r="O13">
        <v>875</v>
      </c>
      <c r="P13" s="72">
        <f t="shared" si="1"/>
        <v>40.53</v>
      </c>
      <c r="Q13" s="45">
        <f t="shared" si="2"/>
      </c>
      <c r="R13" s="46" t="str">
        <f t="shared" si="3"/>
        <v>OK</v>
      </c>
    </row>
    <row r="14" spans="1:18" ht="12.75">
      <c r="A14" s="40">
        <f t="shared" si="0"/>
        <v>11</v>
      </c>
      <c r="B14" s="35" t="s">
        <v>81</v>
      </c>
      <c r="C14" s="47">
        <v>8</v>
      </c>
      <c r="D14" s="47"/>
      <c r="E14" s="47"/>
      <c r="F14" s="51">
        <v>0</v>
      </c>
      <c r="G14" s="73"/>
      <c r="H14" s="51">
        <v>2.9</v>
      </c>
      <c r="I14" s="49">
        <v>10</v>
      </c>
      <c r="J14" s="50"/>
      <c r="K14" s="50"/>
      <c r="L14" s="51"/>
      <c r="M14" s="67"/>
      <c r="N14" s="67"/>
      <c r="O14">
        <v>710</v>
      </c>
      <c r="P14" s="72">
        <f t="shared" si="1"/>
        <v>28</v>
      </c>
      <c r="Q14" s="45" t="str">
        <f t="shared" si="2"/>
        <v>E</v>
      </c>
      <c r="R14" s="46">
        <f t="shared" si="3"/>
      </c>
    </row>
    <row r="15" spans="1:18" ht="12.75">
      <c r="A15" s="40">
        <f t="shared" si="0"/>
        <v>12</v>
      </c>
      <c r="B15" s="35" t="s">
        <v>110</v>
      </c>
      <c r="C15" s="47">
        <v>6</v>
      </c>
      <c r="D15" s="47"/>
      <c r="E15" s="47"/>
      <c r="F15" s="51">
        <v>1.4</v>
      </c>
      <c r="G15" s="68">
        <v>5.6</v>
      </c>
      <c r="H15" s="48"/>
      <c r="I15" s="52"/>
      <c r="J15" s="50">
        <v>0</v>
      </c>
      <c r="K15" s="50">
        <v>5</v>
      </c>
      <c r="L15" s="48">
        <v>56</v>
      </c>
      <c r="M15" s="48"/>
      <c r="N15" s="67"/>
      <c r="O15">
        <v>837</v>
      </c>
      <c r="P15" s="72">
        <f t="shared" si="1"/>
        <v>30.57</v>
      </c>
      <c r="Q15" s="45">
        <f t="shared" si="2"/>
      </c>
      <c r="R15" s="46" t="str">
        <f t="shared" si="3"/>
        <v>OK</v>
      </c>
    </row>
    <row r="16" spans="1:18" ht="12.75">
      <c r="A16" s="40">
        <f t="shared" si="0"/>
        <v>13</v>
      </c>
      <c r="B16" s="35" t="s">
        <v>20</v>
      </c>
      <c r="C16" s="47">
        <v>8</v>
      </c>
      <c r="D16" s="47"/>
      <c r="E16" s="47"/>
      <c r="F16" s="48">
        <v>9.6</v>
      </c>
      <c r="G16" s="68"/>
      <c r="H16" s="48"/>
      <c r="I16" s="49">
        <v>7</v>
      </c>
      <c r="J16" s="50"/>
      <c r="K16" s="50"/>
      <c r="L16" s="48">
        <v>80</v>
      </c>
      <c r="M16" s="48"/>
      <c r="N16" s="67"/>
      <c r="O16">
        <v>802</v>
      </c>
      <c r="P16" s="72">
        <f t="shared" si="1"/>
        <v>40.620000000000005</v>
      </c>
      <c r="Q16" s="45">
        <f t="shared" si="2"/>
      </c>
      <c r="R16" s="46" t="str">
        <f t="shared" si="3"/>
        <v>OK</v>
      </c>
    </row>
    <row r="17" spans="1:18" ht="12.75">
      <c r="A17" s="40">
        <f t="shared" si="0"/>
        <v>14</v>
      </c>
      <c r="B17" s="35" t="s">
        <v>21</v>
      </c>
      <c r="C17" s="47">
        <v>9</v>
      </c>
      <c r="D17" s="47"/>
      <c r="E17" s="47"/>
      <c r="F17" s="48">
        <v>6.6</v>
      </c>
      <c r="G17" s="68"/>
      <c r="H17" s="48"/>
      <c r="I17" s="49">
        <v>10</v>
      </c>
      <c r="J17" s="50"/>
      <c r="K17" s="50"/>
      <c r="L17" s="48">
        <v>67</v>
      </c>
      <c r="M17" s="48"/>
      <c r="N17" s="67"/>
      <c r="O17">
        <v>996</v>
      </c>
      <c r="P17" s="72">
        <f t="shared" si="1"/>
        <v>42.260000000000005</v>
      </c>
      <c r="Q17" s="45">
        <f t="shared" si="2"/>
      </c>
      <c r="R17" s="46" t="str">
        <f t="shared" si="3"/>
        <v>OK</v>
      </c>
    </row>
    <row r="18" spans="1:18" ht="12.75">
      <c r="A18" s="40">
        <f t="shared" si="0"/>
        <v>15</v>
      </c>
      <c r="B18" s="35" t="s">
        <v>82</v>
      </c>
      <c r="C18" s="47">
        <v>8</v>
      </c>
      <c r="D18" s="47"/>
      <c r="E18" s="47"/>
      <c r="F18" s="51">
        <v>0.5</v>
      </c>
      <c r="G18" s="73"/>
      <c r="H18" s="48"/>
      <c r="I18" s="52"/>
      <c r="J18" s="50">
        <v>10</v>
      </c>
      <c r="K18" s="50"/>
      <c r="L18" s="51">
        <v>28</v>
      </c>
      <c r="M18" s="67">
        <v>52</v>
      </c>
      <c r="N18" s="67"/>
      <c r="O18">
        <v>568</v>
      </c>
      <c r="P18" s="72">
        <f t="shared" si="1"/>
        <v>29.38</v>
      </c>
      <c r="Q18" s="45" t="str">
        <f t="shared" si="2"/>
        <v>E</v>
      </c>
      <c r="R18" s="46">
        <f t="shared" si="3"/>
      </c>
    </row>
    <row r="19" spans="1:18" ht="12.75">
      <c r="A19" s="40">
        <f t="shared" si="0"/>
        <v>16</v>
      </c>
      <c r="B19" s="35" t="s">
        <v>22</v>
      </c>
      <c r="C19" s="47">
        <v>8</v>
      </c>
      <c r="D19" s="47"/>
      <c r="E19" s="47"/>
      <c r="F19" s="48">
        <v>5.4</v>
      </c>
      <c r="G19" s="68"/>
      <c r="H19" s="48"/>
      <c r="I19" s="52">
        <v>0</v>
      </c>
      <c r="J19" s="50">
        <v>6</v>
      </c>
      <c r="K19" s="50"/>
      <c r="L19" s="51">
        <v>38</v>
      </c>
      <c r="M19" s="67"/>
      <c r="N19" s="67"/>
      <c r="O19">
        <v>960</v>
      </c>
      <c r="P19" s="72">
        <f t="shared" si="1"/>
        <v>32.8</v>
      </c>
      <c r="Q19" s="45" t="str">
        <f t="shared" si="2"/>
        <v>E</v>
      </c>
      <c r="R19" s="46">
        <f t="shared" si="3"/>
      </c>
    </row>
    <row r="20" spans="1:18" ht="12.75">
      <c r="A20" s="40">
        <f t="shared" si="0"/>
        <v>17</v>
      </c>
      <c r="B20" s="35" t="s">
        <v>90</v>
      </c>
      <c r="C20" s="53"/>
      <c r="D20" s="53"/>
      <c r="E20" s="47"/>
      <c r="F20" s="51">
        <v>0.7</v>
      </c>
      <c r="G20" s="73"/>
      <c r="H20" s="48"/>
      <c r="I20" s="52"/>
      <c r="J20" s="50"/>
      <c r="K20" s="50"/>
      <c r="L20" s="51"/>
      <c r="M20" s="51"/>
      <c r="N20" s="67"/>
      <c r="O20">
        <v>690</v>
      </c>
      <c r="P20" s="72">
        <f t="shared" si="1"/>
        <v>7.6000000000000005</v>
      </c>
      <c r="Q20" s="45" t="str">
        <f t="shared" si="2"/>
        <v>E</v>
      </c>
      <c r="R20" s="46">
        <f t="shared" si="3"/>
      </c>
    </row>
    <row r="21" spans="1:18" ht="12.75">
      <c r="A21" s="40">
        <f t="shared" si="0"/>
        <v>18</v>
      </c>
      <c r="B21" s="35" t="s">
        <v>23</v>
      </c>
      <c r="C21" s="53">
        <v>1</v>
      </c>
      <c r="D21" s="53"/>
      <c r="E21" s="47">
        <v>5</v>
      </c>
      <c r="F21" s="51">
        <v>2.4</v>
      </c>
      <c r="G21" s="73"/>
      <c r="H21" s="48"/>
      <c r="I21" s="49">
        <v>10</v>
      </c>
      <c r="J21" s="50"/>
      <c r="K21" s="50"/>
      <c r="L21" s="51">
        <v>40</v>
      </c>
      <c r="M21" s="51">
        <v>48</v>
      </c>
      <c r="N21" s="67">
        <v>54</v>
      </c>
      <c r="O21">
        <v>484</v>
      </c>
      <c r="P21" s="72">
        <f t="shared" si="1"/>
        <v>27.639999999999997</v>
      </c>
      <c r="Q21" s="45" t="str">
        <f t="shared" si="2"/>
        <v>E</v>
      </c>
      <c r="R21" s="46">
        <f t="shared" si="3"/>
      </c>
    </row>
    <row r="22" spans="1:18" ht="12.75">
      <c r="A22" s="40">
        <f t="shared" si="0"/>
        <v>19</v>
      </c>
      <c r="B22" s="35" t="s">
        <v>25</v>
      </c>
      <c r="C22" s="47">
        <v>7</v>
      </c>
      <c r="D22" s="47"/>
      <c r="E22" s="47"/>
      <c r="F22" s="48">
        <v>6.8</v>
      </c>
      <c r="G22" s="68"/>
      <c r="H22" s="48"/>
      <c r="I22" s="49">
        <v>10</v>
      </c>
      <c r="J22" s="50"/>
      <c r="K22" s="50"/>
      <c r="L22" s="48">
        <v>77</v>
      </c>
      <c r="M22" s="48"/>
      <c r="N22" s="67"/>
      <c r="O22">
        <v>996</v>
      </c>
      <c r="P22" s="72">
        <f t="shared" si="1"/>
        <v>41.46</v>
      </c>
      <c r="Q22" s="45">
        <f t="shared" si="2"/>
      </c>
      <c r="R22" s="46" t="str">
        <f t="shared" si="3"/>
        <v>OK</v>
      </c>
    </row>
    <row r="23" spans="1:18" ht="12.75">
      <c r="A23" s="40">
        <f t="shared" si="0"/>
        <v>20</v>
      </c>
      <c r="B23" s="35" t="s">
        <v>24</v>
      </c>
      <c r="C23" s="47">
        <v>8</v>
      </c>
      <c r="D23" s="47"/>
      <c r="E23" s="47"/>
      <c r="F23" s="48">
        <v>7.6</v>
      </c>
      <c r="G23" s="68"/>
      <c r="H23" s="48"/>
      <c r="I23" s="49">
        <v>10</v>
      </c>
      <c r="J23" s="50"/>
      <c r="K23" s="50"/>
      <c r="L23" s="48">
        <v>83</v>
      </c>
      <c r="M23" s="48"/>
      <c r="N23" s="67"/>
      <c r="O23">
        <v>952</v>
      </c>
      <c r="P23" s="72">
        <f t="shared" si="1"/>
        <v>43.42</v>
      </c>
      <c r="Q23" s="45">
        <f t="shared" si="2"/>
      </c>
      <c r="R23" s="46" t="str">
        <f t="shared" si="3"/>
        <v>OK</v>
      </c>
    </row>
    <row r="24" spans="1:18" ht="12.75">
      <c r="A24" s="40">
        <f t="shared" si="0"/>
        <v>21</v>
      </c>
      <c r="B24" s="35" t="s">
        <v>0</v>
      </c>
      <c r="C24" s="47">
        <v>6</v>
      </c>
      <c r="D24" s="47"/>
      <c r="E24" s="47"/>
      <c r="F24" s="51">
        <v>2.2</v>
      </c>
      <c r="G24" s="73">
        <v>4.12</v>
      </c>
      <c r="H24" s="48"/>
      <c r="I24" s="49">
        <v>10</v>
      </c>
      <c r="J24" s="50"/>
      <c r="K24" s="50"/>
      <c r="L24" s="48">
        <v>58</v>
      </c>
      <c r="M24" s="48"/>
      <c r="N24" s="67"/>
      <c r="O24">
        <v>977</v>
      </c>
      <c r="P24" s="72">
        <f t="shared" si="1"/>
        <v>35.69</v>
      </c>
      <c r="Q24" s="45" t="str">
        <f t="shared" si="2"/>
        <v>E</v>
      </c>
      <c r="R24" s="46">
        <f t="shared" si="3"/>
      </c>
    </row>
    <row r="25" spans="1:18" ht="12.75">
      <c r="A25" s="40">
        <f t="shared" si="0"/>
        <v>22</v>
      </c>
      <c r="B25" s="35" t="s">
        <v>27</v>
      </c>
      <c r="C25" s="47">
        <v>7</v>
      </c>
      <c r="D25" s="47"/>
      <c r="E25" s="47"/>
      <c r="F25" s="51">
        <v>3.4</v>
      </c>
      <c r="G25" s="73" t="s">
        <v>112</v>
      </c>
      <c r="H25" s="48"/>
      <c r="I25" s="49">
        <v>10</v>
      </c>
      <c r="J25" s="50"/>
      <c r="K25" s="50"/>
      <c r="L25" s="48">
        <v>78</v>
      </c>
      <c r="M25" s="48"/>
      <c r="N25" s="67"/>
      <c r="O25">
        <v>947</v>
      </c>
      <c r="P25" s="72">
        <f t="shared" si="1"/>
        <v>37.67</v>
      </c>
      <c r="Q25" s="45" t="str">
        <f t="shared" si="2"/>
        <v>E</v>
      </c>
      <c r="R25" s="46">
        <f t="shared" si="3"/>
      </c>
    </row>
    <row r="26" spans="1:18" ht="12.75">
      <c r="A26" s="40">
        <f t="shared" si="0"/>
        <v>23</v>
      </c>
      <c r="B26" s="35" t="s">
        <v>83</v>
      </c>
      <c r="C26" s="53"/>
      <c r="D26" s="53"/>
      <c r="E26" s="47"/>
      <c r="F26" s="51">
        <v>0</v>
      </c>
      <c r="G26" s="73"/>
      <c r="H26" s="48"/>
      <c r="I26" s="52"/>
      <c r="J26" s="50"/>
      <c r="K26" s="50"/>
      <c r="L26" s="51"/>
      <c r="M26" s="51"/>
      <c r="N26" s="67"/>
      <c r="O26">
        <v>832</v>
      </c>
      <c r="P26" s="72">
        <f t="shared" si="1"/>
        <v>8.32</v>
      </c>
      <c r="Q26" s="45" t="str">
        <f t="shared" si="2"/>
        <v>E</v>
      </c>
      <c r="R26" s="46">
        <f t="shared" si="3"/>
      </c>
    </row>
    <row r="27" spans="1:18" ht="12.75">
      <c r="A27" s="40">
        <f t="shared" si="0"/>
        <v>24</v>
      </c>
      <c r="B27" s="35" t="s">
        <v>28</v>
      </c>
      <c r="C27" s="47">
        <v>8</v>
      </c>
      <c r="D27" s="47"/>
      <c r="E27" s="47"/>
      <c r="F27" s="48">
        <v>6.6</v>
      </c>
      <c r="G27" s="68"/>
      <c r="H27" s="48"/>
      <c r="I27" s="49">
        <v>8</v>
      </c>
      <c r="J27" s="50"/>
      <c r="K27" s="50"/>
      <c r="L27" s="48">
        <v>63</v>
      </c>
      <c r="M27" s="48"/>
      <c r="N27" s="67"/>
      <c r="O27">
        <v>995</v>
      </c>
      <c r="P27" s="72">
        <f t="shared" si="1"/>
        <v>38.85</v>
      </c>
      <c r="Q27" s="45">
        <f t="shared" si="2"/>
      </c>
      <c r="R27" s="46" t="str">
        <f t="shared" si="3"/>
        <v>OK</v>
      </c>
    </row>
    <row r="28" spans="1:18" ht="12.75">
      <c r="A28" s="40">
        <f t="shared" si="0"/>
        <v>25</v>
      </c>
      <c r="B28" s="35" t="s">
        <v>29</v>
      </c>
      <c r="C28" s="54">
        <v>2</v>
      </c>
      <c r="D28" s="47">
        <v>6</v>
      </c>
      <c r="E28" s="47"/>
      <c r="F28" s="51">
        <v>4.1</v>
      </c>
      <c r="G28" s="73">
        <v>1.44</v>
      </c>
      <c r="H28" s="48">
        <v>5.3</v>
      </c>
      <c r="I28" s="49">
        <v>10</v>
      </c>
      <c r="J28" s="50"/>
      <c r="K28" s="50"/>
      <c r="L28" s="51">
        <v>31</v>
      </c>
      <c r="M28" s="67">
        <v>62</v>
      </c>
      <c r="N28" s="67"/>
      <c r="O28">
        <v>941</v>
      </c>
      <c r="P28" s="72">
        <f t="shared" si="1"/>
        <v>36.91</v>
      </c>
      <c r="Q28" s="45">
        <f t="shared" si="2"/>
      </c>
      <c r="R28" s="46" t="str">
        <f t="shared" si="3"/>
        <v>OK</v>
      </c>
    </row>
    <row r="29" spans="1:18" ht="12.75">
      <c r="A29" s="40">
        <f t="shared" si="0"/>
        <v>26</v>
      </c>
      <c r="B29" s="35" t="s">
        <v>1</v>
      </c>
      <c r="C29" s="54">
        <v>8</v>
      </c>
      <c r="D29" s="47"/>
      <c r="E29" s="47"/>
      <c r="F29" s="51">
        <v>3</v>
      </c>
      <c r="G29" s="68">
        <v>7.76</v>
      </c>
      <c r="H29" s="48"/>
      <c r="I29" s="49">
        <v>10</v>
      </c>
      <c r="J29" s="50"/>
      <c r="K29" s="50"/>
      <c r="L29" s="48">
        <v>78</v>
      </c>
      <c r="M29" s="67"/>
      <c r="N29" s="67"/>
      <c r="O29">
        <v>962</v>
      </c>
      <c r="P29" s="72">
        <f t="shared" si="1"/>
        <v>43.17999999999999</v>
      </c>
      <c r="Q29" s="45">
        <f t="shared" si="2"/>
      </c>
      <c r="R29" s="46" t="str">
        <f t="shared" si="3"/>
        <v>OK</v>
      </c>
    </row>
    <row r="30" spans="1:18" ht="12.75">
      <c r="A30" s="40">
        <f t="shared" si="0"/>
        <v>27</v>
      </c>
      <c r="B30" s="35" t="s">
        <v>30</v>
      </c>
      <c r="C30" s="54">
        <v>3</v>
      </c>
      <c r="D30" s="47">
        <v>8.5</v>
      </c>
      <c r="E30" s="47"/>
      <c r="F30" s="51"/>
      <c r="G30" s="73">
        <v>2.86</v>
      </c>
      <c r="H30" s="48"/>
      <c r="I30" s="52">
        <v>4</v>
      </c>
      <c r="J30" s="50"/>
      <c r="K30" s="50"/>
      <c r="L30" s="51">
        <v>38</v>
      </c>
      <c r="M30" s="67">
        <v>61</v>
      </c>
      <c r="N30" s="67"/>
      <c r="O30">
        <v>920</v>
      </c>
      <c r="P30" s="72">
        <f t="shared" si="1"/>
        <v>30.66</v>
      </c>
      <c r="Q30" s="45" t="str">
        <f t="shared" si="2"/>
        <v>E</v>
      </c>
      <c r="R30" s="46">
        <f t="shared" si="3"/>
      </c>
    </row>
    <row r="31" spans="1:18" ht="12.75">
      <c r="A31" s="40">
        <f t="shared" si="0"/>
        <v>28</v>
      </c>
      <c r="B31" s="35" t="s">
        <v>31</v>
      </c>
      <c r="C31" s="47">
        <v>9</v>
      </c>
      <c r="D31" s="47"/>
      <c r="E31" s="47"/>
      <c r="F31" s="51">
        <v>1.6</v>
      </c>
      <c r="G31" s="73">
        <v>3.3</v>
      </c>
      <c r="H31" s="51">
        <v>4.7</v>
      </c>
      <c r="I31" s="49">
        <v>6</v>
      </c>
      <c r="J31" s="50"/>
      <c r="K31" s="50"/>
      <c r="L31" s="51"/>
      <c r="M31" s="67">
        <v>64</v>
      </c>
      <c r="N31" s="67"/>
      <c r="O31">
        <v>992</v>
      </c>
      <c r="P31" s="72">
        <f t="shared" si="1"/>
        <v>36.02</v>
      </c>
      <c r="Q31" s="45" t="str">
        <f t="shared" si="2"/>
        <v>E</v>
      </c>
      <c r="R31" s="46">
        <f t="shared" si="3"/>
      </c>
    </row>
    <row r="32" spans="1:18" ht="12.75">
      <c r="A32" s="40">
        <f t="shared" si="0"/>
        <v>29</v>
      </c>
      <c r="B32" s="35" t="s">
        <v>32</v>
      </c>
      <c r="C32" s="47">
        <v>8</v>
      </c>
      <c r="D32" s="47"/>
      <c r="E32" s="47"/>
      <c r="F32" s="48">
        <v>6.5</v>
      </c>
      <c r="G32" s="68"/>
      <c r="H32" s="48"/>
      <c r="I32" s="49">
        <v>5</v>
      </c>
      <c r="J32" s="50"/>
      <c r="K32" s="50"/>
      <c r="L32" s="48">
        <v>85</v>
      </c>
      <c r="M32" s="48"/>
      <c r="N32" s="67"/>
      <c r="O32">
        <v>990</v>
      </c>
      <c r="P32" s="72">
        <f t="shared" si="1"/>
        <v>37.9</v>
      </c>
      <c r="Q32" s="45">
        <f t="shared" si="2"/>
      </c>
      <c r="R32" s="46" t="str">
        <f t="shared" si="3"/>
        <v>OK</v>
      </c>
    </row>
    <row r="33" spans="1:18" ht="12.75">
      <c r="A33" s="40">
        <f t="shared" si="0"/>
        <v>30</v>
      </c>
      <c r="B33" s="35" t="s">
        <v>33</v>
      </c>
      <c r="C33" s="47">
        <v>9</v>
      </c>
      <c r="D33" s="47"/>
      <c r="E33" s="47"/>
      <c r="F33" s="51">
        <v>3.5</v>
      </c>
      <c r="G33" s="68">
        <v>6.84</v>
      </c>
      <c r="H33" s="48"/>
      <c r="I33" s="52"/>
      <c r="J33" s="50"/>
      <c r="K33" s="50"/>
      <c r="L33" s="48">
        <v>58</v>
      </c>
      <c r="M33" s="48"/>
      <c r="N33" s="67"/>
      <c r="O33">
        <v>586</v>
      </c>
      <c r="P33" s="72">
        <f t="shared" si="1"/>
        <v>27.5</v>
      </c>
      <c r="Q33" s="45" t="str">
        <f t="shared" si="2"/>
        <v>E</v>
      </c>
      <c r="R33" s="46">
        <f t="shared" si="3"/>
      </c>
    </row>
    <row r="34" spans="1:18" ht="12.75">
      <c r="A34" s="40">
        <f t="shared" si="0"/>
        <v>31</v>
      </c>
      <c r="B34" s="35" t="s">
        <v>109</v>
      </c>
      <c r="C34" s="53">
        <v>3</v>
      </c>
      <c r="D34" s="53"/>
      <c r="E34" s="47"/>
      <c r="F34" s="51"/>
      <c r="G34" s="73">
        <v>4.8</v>
      </c>
      <c r="H34" s="48"/>
      <c r="I34" s="52"/>
      <c r="J34" s="50"/>
      <c r="K34" s="50"/>
      <c r="L34" s="51"/>
      <c r="M34" s="51"/>
      <c r="N34" s="67"/>
      <c r="O34">
        <v>902</v>
      </c>
      <c r="P34" s="72">
        <f t="shared" si="1"/>
        <v>16.82</v>
      </c>
      <c r="Q34" s="45" t="str">
        <f t="shared" si="2"/>
        <v>E</v>
      </c>
      <c r="R34" s="46">
        <f t="shared" si="3"/>
      </c>
    </row>
    <row r="35" spans="1:18" ht="12.75">
      <c r="A35" s="40">
        <f t="shared" si="0"/>
        <v>32</v>
      </c>
      <c r="B35" s="35" t="s">
        <v>35</v>
      </c>
      <c r="C35" s="47">
        <v>8</v>
      </c>
      <c r="D35" s="47"/>
      <c r="E35" s="47"/>
      <c r="F35" s="48">
        <v>7.7</v>
      </c>
      <c r="G35" s="68"/>
      <c r="H35" s="48"/>
      <c r="I35" s="52"/>
      <c r="J35" s="50"/>
      <c r="K35" s="50"/>
      <c r="L35" s="51">
        <v>42</v>
      </c>
      <c r="M35" s="51"/>
      <c r="N35" s="67">
        <v>77</v>
      </c>
      <c r="O35">
        <v>894</v>
      </c>
      <c r="P35" s="72">
        <f t="shared" si="1"/>
        <v>32.339999999999996</v>
      </c>
      <c r="Q35" s="45" t="str">
        <f t="shared" si="2"/>
        <v>E</v>
      </c>
      <c r="R35" s="46">
        <f t="shared" si="3"/>
      </c>
    </row>
    <row r="36" spans="1:18" ht="12.75">
      <c r="A36" s="40">
        <f t="shared" si="0"/>
        <v>33</v>
      </c>
      <c r="B36" s="35" t="s">
        <v>36</v>
      </c>
      <c r="C36" s="47">
        <v>7</v>
      </c>
      <c r="D36" s="47"/>
      <c r="E36" s="47"/>
      <c r="F36" s="51">
        <v>2.6</v>
      </c>
      <c r="G36" s="73"/>
      <c r="H36" s="48"/>
      <c r="I36" s="52">
        <v>0</v>
      </c>
      <c r="J36" s="50">
        <v>10</v>
      </c>
      <c r="K36" s="50"/>
      <c r="L36" s="51"/>
      <c r="M36" s="51">
        <v>45</v>
      </c>
      <c r="N36" s="67"/>
      <c r="O36">
        <v>954</v>
      </c>
      <c r="P36" s="72">
        <f t="shared" si="1"/>
        <v>33.64</v>
      </c>
      <c r="Q36" s="45" t="str">
        <f t="shared" si="2"/>
        <v>E</v>
      </c>
      <c r="R36" s="46">
        <f t="shared" si="3"/>
      </c>
    </row>
    <row r="37" spans="1:18" ht="12.75">
      <c r="A37" s="40">
        <f t="shared" si="0"/>
        <v>34</v>
      </c>
      <c r="B37" s="35" t="s">
        <v>37</v>
      </c>
      <c r="C37" s="47">
        <v>8</v>
      </c>
      <c r="D37" s="47"/>
      <c r="E37" s="47"/>
      <c r="F37" s="51">
        <v>1.2</v>
      </c>
      <c r="G37" s="73">
        <v>3.4</v>
      </c>
      <c r="H37" s="48"/>
      <c r="I37" s="52">
        <v>2</v>
      </c>
      <c r="J37" s="50"/>
      <c r="K37" s="50"/>
      <c r="L37" s="51"/>
      <c r="M37" s="51"/>
      <c r="N37" s="67"/>
      <c r="O37">
        <v>989</v>
      </c>
      <c r="P37" s="72">
        <f t="shared" si="1"/>
        <v>23.29</v>
      </c>
      <c r="Q37" s="45" t="str">
        <f t="shared" si="2"/>
        <v>E</v>
      </c>
      <c r="R37" s="46">
        <f t="shared" si="3"/>
      </c>
    </row>
    <row r="38" spans="1:18" ht="12.75">
      <c r="A38" s="40">
        <f t="shared" si="0"/>
        <v>35</v>
      </c>
      <c r="B38" s="35" t="s">
        <v>38</v>
      </c>
      <c r="C38" s="47">
        <v>10</v>
      </c>
      <c r="D38" s="47"/>
      <c r="E38" s="47"/>
      <c r="F38" s="48">
        <v>8.6</v>
      </c>
      <c r="G38" s="68"/>
      <c r="H38" s="48"/>
      <c r="I38" s="49">
        <v>10</v>
      </c>
      <c r="J38" s="50"/>
      <c r="K38" s="50"/>
      <c r="L38" s="48">
        <v>95</v>
      </c>
      <c r="M38" s="48"/>
      <c r="N38" s="67"/>
      <c r="O38">
        <v>918</v>
      </c>
      <c r="P38" s="72">
        <f t="shared" si="1"/>
        <v>47.28</v>
      </c>
      <c r="Q38" s="45">
        <f t="shared" si="2"/>
      </c>
      <c r="R38" s="46" t="str">
        <f t="shared" si="3"/>
        <v>OK</v>
      </c>
    </row>
    <row r="39" spans="1:18" ht="12.75">
      <c r="A39" s="40">
        <f t="shared" si="0"/>
        <v>36</v>
      </c>
      <c r="B39" s="35" t="s">
        <v>2</v>
      </c>
      <c r="C39" s="53">
        <v>4</v>
      </c>
      <c r="D39" s="53"/>
      <c r="E39" s="47"/>
      <c r="F39" s="51"/>
      <c r="G39" s="68"/>
      <c r="H39" s="48"/>
      <c r="I39" s="52"/>
      <c r="J39" s="50"/>
      <c r="K39" s="50"/>
      <c r="L39" s="51"/>
      <c r="M39" s="51"/>
      <c r="N39" s="67"/>
      <c r="O39">
        <v>528</v>
      </c>
      <c r="P39" s="72">
        <f t="shared" si="1"/>
        <v>9.280000000000001</v>
      </c>
      <c r="Q39" s="45" t="str">
        <f t="shared" si="2"/>
        <v>E</v>
      </c>
      <c r="R39" s="46">
        <f t="shared" si="3"/>
      </c>
    </row>
    <row r="40" spans="1:18" ht="12.75">
      <c r="A40" s="40">
        <f t="shared" si="0"/>
        <v>37</v>
      </c>
      <c r="B40" s="35" t="s">
        <v>3</v>
      </c>
      <c r="C40" s="53"/>
      <c r="D40" s="47">
        <v>10</v>
      </c>
      <c r="E40" s="47"/>
      <c r="F40" s="51">
        <v>0.8</v>
      </c>
      <c r="G40" s="68">
        <v>5.18</v>
      </c>
      <c r="H40" s="48"/>
      <c r="I40" s="49">
        <v>10</v>
      </c>
      <c r="J40" s="50"/>
      <c r="K40" s="50"/>
      <c r="L40" s="51">
        <v>35</v>
      </c>
      <c r="M40" s="67">
        <v>67</v>
      </c>
      <c r="N40" s="67"/>
      <c r="O40">
        <v>980</v>
      </c>
      <c r="P40" s="72">
        <f t="shared" si="1"/>
        <v>41.68</v>
      </c>
      <c r="Q40" s="45">
        <f t="shared" si="2"/>
      </c>
      <c r="R40" s="46" t="str">
        <f t="shared" si="3"/>
        <v>OK</v>
      </c>
    </row>
    <row r="41" spans="1:18" ht="12.75">
      <c r="A41" s="40">
        <f t="shared" si="0"/>
        <v>38</v>
      </c>
      <c r="B41" s="35" t="s">
        <v>4</v>
      </c>
      <c r="C41" s="47">
        <v>6</v>
      </c>
      <c r="D41" s="47"/>
      <c r="E41" s="47"/>
      <c r="F41" s="48">
        <v>5.1</v>
      </c>
      <c r="G41" s="68"/>
      <c r="H41" s="48"/>
      <c r="I41" s="49">
        <v>10</v>
      </c>
      <c r="J41" s="50"/>
      <c r="K41" s="50"/>
      <c r="L41" s="48">
        <v>53</v>
      </c>
      <c r="M41" s="48"/>
      <c r="N41" s="67"/>
      <c r="O41">
        <v>833</v>
      </c>
      <c r="P41" s="72">
        <f t="shared" si="1"/>
        <v>34.730000000000004</v>
      </c>
      <c r="Q41" s="45">
        <f t="shared" si="2"/>
      </c>
      <c r="R41" s="46" t="str">
        <f t="shared" si="3"/>
        <v>OK</v>
      </c>
    </row>
    <row r="42" spans="1:18" ht="12.75">
      <c r="A42" s="40">
        <f t="shared" si="0"/>
        <v>39</v>
      </c>
      <c r="B42" s="35" t="s">
        <v>39</v>
      </c>
      <c r="C42" s="54">
        <v>3</v>
      </c>
      <c r="D42" s="47">
        <v>7</v>
      </c>
      <c r="E42" s="47"/>
      <c r="F42" s="51">
        <v>3.8</v>
      </c>
      <c r="G42" s="73">
        <v>4.12</v>
      </c>
      <c r="H42" s="48"/>
      <c r="I42" s="49">
        <v>10</v>
      </c>
      <c r="J42" s="50"/>
      <c r="K42" s="50"/>
      <c r="L42" s="51"/>
      <c r="M42" s="51">
        <v>41</v>
      </c>
      <c r="N42" s="67">
        <v>67</v>
      </c>
      <c r="O42">
        <v>894</v>
      </c>
      <c r="P42" s="72">
        <f t="shared" si="1"/>
        <v>36.76</v>
      </c>
      <c r="Q42" s="45" t="str">
        <f t="shared" si="2"/>
        <v>E</v>
      </c>
      <c r="R42" s="46">
        <f t="shared" si="3"/>
      </c>
    </row>
    <row r="43" spans="1:18" ht="12.75">
      <c r="A43" s="40">
        <f t="shared" si="0"/>
        <v>40</v>
      </c>
      <c r="B43" s="35" t="s">
        <v>5</v>
      </c>
      <c r="C43" s="47">
        <v>10</v>
      </c>
      <c r="D43" s="47"/>
      <c r="E43" s="47"/>
      <c r="F43" s="48">
        <v>7</v>
      </c>
      <c r="G43" s="68"/>
      <c r="H43" s="48"/>
      <c r="I43" s="49">
        <v>10</v>
      </c>
      <c r="J43" s="50"/>
      <c r="K43" s="50"/>
      <c r="L43" s="48">
        <v>58</v>
      </c>
      <c r="M43" s="48"/>
      <c r="N43" s="67"/>
      <c r="O43">
        <v>799</v>
      </c>
      <c r="P43" s="72">
        <f t="shared" si="1"/>
        <v>40.79</v>
      </c>
      <c r="Q43" s="45">
        <f t="shared" si="2"/>
      </c>
      <c r="R43" s="46" t="str">
        <f t="shared" si="3"/>
        <v>OK</v>
      </c>
    </row>
    <row r="44" spans="1:18" ht="12.75">
      <c r="A44" s="40">
        <f t="shared" si="0"/>
        <v>41</v>
      </c>
      <c r="B44" s="35" t="s">
        <v>40</v>
      </c>
      <c r="C44" s="47">
        <v>8</v>
      </c>
      <c r="D44" s="47"/>
      <c r="E44" s="47"/>
      <c r="F44" s="51">
        <v>0.9</v>
      </c>
      <c r="G44" s="73">
        <v>2.7</v>
      </c>
      <c r="H44" s="48"/>
      <c r="I44" s="52">
        <v>0</v>
      </c>
      <c r="J44" s="50"/>
      <c r="K44" s="50"/>
      <c r="L44" s="51"/>
      <c r="M44" s="51"/>
      <c r="N44" s="67"/>
      <c r="O44">
        <v>889</v>
      </c>
      <c r="P44" s="72">
        <f t="shared" si="1"/>
        <v>19.59</v>
      </c>
      <c r="Q44" s="45" t="str">
        <f t="shared" si="2"/>
        <v>E</v>
      </c>
      <c r="R44" s="46">
        <f t="shared" si="3"/>
      </c>
    </row>
    <row r="45" spans="1:18" ht="12.75">
      <c r="A45" s="40">
        <f t="shared" si="0"/>
        <v>42</v>
      </c>
      <c r="B45" s="35" t="s">
        <v>41</v>
      </c>
      <c r="C45" s="54">
        <v>1</v>
      </c>
      <c r="D45" s="47">
        <v>7.5</v>
      </c>
      <c r="E45" s="47"/>
      <c r="F45" s="51">
        <v>2.8</v>
      </c>
      <c r="G45" s="73">
        <v>4.32</v>
      </c>
      <c r="H45" s="51">
        <v>2.9</v>
      </c>
      <c r="I45" s="52">
        <v>4</v>
      </c>
      <c r="J45" s="50">
        <v>10</v>
      </c>
      <c r="K45" s="50"/>
      <c r="L45" s="48">
        <v>60</v>
      </c>
      <c r="M45" s="48"/>
      <c r="N45" s="67"/>
      <c r="O45">
        <v>984</v>
      </c>
      <c r="P45" s="72">
        <f t="shared" si="1"/>
        <v>37.66</v>
      </c>
      <c r="Q45" s="45" t="str">
        <f t="shared" si="2"/>
        <v>E</v>
      </c>
      <c r="R45" s="46">
        <f t="shared" si="3"/>
      </c>
    </row>
    <row r="46" spans="1:18" ht="12.75">
      <c r="A46" s="40">
        <f t="shared" si="0"/>
        <v>43</v>
      </c>
      <c r="B46" s="35" t="s">
        <v>43</v>
      </c>
      <c r="C46" s="47">
        <v>10</v>
      </c>
      <c r="D46" s="47"/>
      <c r="E46" s="47"/>
      <c r="F46" s="51">
        <v>2.5</v>
      </c>
      <c r="G46" s="73">
        <v>4.84</v>
      </c>
      <c r="H46" s="48">
        <v>6.1</v>
      </c>
      <c r="I46" s="52" t="s">
        <v>107</v>
      </c>
      <c r="J46" s="50"/>
      <c r="K46" s="50">
        <v>10</v>
      </c>
      <c r="L46" s="48">
        <v>53</v>
      </c>
      <c r="M46" s="48"/>
      <c r="N46" s="67"/>
      <c r="O46">
        <v>964</v>
      </c>
      <c r="P46" s="72">
        <f t="shared" si="1"/>
        <v>41.040000000000006</v>
      </c>
      <c r="Q46" s="45">
        <f t="shared" si="2"/>
      </c>
      <c r="R46" s="46" t="str">
        <f t="shared" si="3"/>
        <v>OK</v>
      </c>
    </row>
    <row r="47" spans="1:18" ht="12.75">
      <c r="A47" s="40">
        <f t="shared" si="0"/>
        <v>44</v>
      </c>
      <c r="B47" s="35" t="s">
        <v>6</v>
      </c>
      <c r="C47" s="47">
        <v>7</v>
      </c>
      <c r="D47" s="47"/>
      <c r="E47" s="47"/>
      <c r="F47" s="51">
        <v>3.8</v>
      </c>
      <c r="G47" s="68">
        <v>7.14</v>
      </c>
      <c r="H47" s="48"/>
      <c r="I47" s="49">
        <v>8</v>
      </c>
      <c r="J47" s="50"/>
      <c r="K47" s="50"/>
      <c r="L47" s="51">
        <v>43</v>
      </c>
      <c r="M47" s="67">
        <v>59</v>
      </c>
      <c r="N47" s="67"/>
      <c r="O47">
        <v>949</v>
      </c>
      <c r="P47" s="72">
        <f t="shared" si="1"/>
        <v>37.53</v>
      </c>
      <c r="Q47" s="45">
        <f t="shared" si="2"/>
      </c>
      <c r="R47" s="46" t="str">
        <f t="shared" si="3"/>
        <v>OK</v>
      </c>
    </row>
    <row r="48" spans="1:18" ht="12.75">
      <c r="A48" s="40">
        <f t="shared" si="0"/>
        <v>45</v>
      </c>
      <c r="B48" s="35" t="s">
        <v>42</v>
      </c>
      <c r="C48" s="47">
        <v>9</v>
      </c>
      <c r="D48" s="47"/>
      <c r="E48" s="47"/>
      <c r="F48" s="51">
        <v>4.8</v>
      </c>
      <c r="G48" s="73">
        <v>4.32</v>
      </c>
      <c r="H48" s="48">
        <v>5.9</v>
      </c>
      <c r="I48" s="52" t="s">
        <v>107</v>
      </c>
      <c r="J48" s="50">
        <v>0</v>
      </c>
      <c r="K48" s="50">
        <v>10</v>
      </c>
      <c r="L48" s="48">
        <v>53</v>
      </c>
      <c r="M48" s="67"/>
      <c r="N48" s="67"/>
      <c r="O48">
        <v>1000</v>
      </c>
      <c r="P48" s="72">
        <f t="shared" si="1"/>
        <v>40.2</v>
      </c>
      <c r="Q48" s="45">
        <f t="shared" si="2"/>
      </c>
      <c r="R48" s="46" t="str">
        <f t="shared" si="3"/>
        <v>OK</v>
      </c>
    </row>
    <row r="49" spans="1:18" ht="12.75">
      <c r="A49" s="40">
        <f t="shared" si="0"/>
        <v>46</v>
      </c>
      <c r="B49" s="35" t="s">
        <v>44</v>
      </c>
      <c r="C49" s="47">
        <v>10</v>
      </c>
      <c r="D49" s="47"/>
      <c r="E49" s="47"/>
      <c r="F49" s="48">
        <v>7.6</v>
      </c>
      <c r="G49" s="68"/>
      <c r="H49" s="48"/>
      <c r="I49" s="49">
        <v>10</v>
      </c>
      <c r="J49" s="50"/>
      <c r="K49" s="50"/>
      <c r="L49" s="51"/>
      <c r="M49" s="67">
        <v>74</v>
      </c>
      <c r="N49" s="67"/>
      <c r="O49">
        <v>956</v>
      </c>
      <c r="P49" s="72">
        <f t="shared" si="1"/>
        <v>44.56</v>
      </c>
      <c r="Q49" s="45">
        <f t="shared" si="2"/>
      </c>
      <c r="R49" s="46" t="str">
        <f t="shared" si="3"/>
        <v>OK</v>
      </c>
    </row>
    <row r="50" spans="1:18" ht="12.75">
      <c r="A50" s="40">
        <f t="shared" si="0"/>
        <v>47</v>
      </c>
      <c r="B50" s="35" t="s">
        <v>45</v>
      </c>
      <c r="C50" s="47">
        <v>7</v>
      </c>
      <c r="D50" s="47"/>
      <c r="E50" s="47"/>
      <c r="F50" s="51">
        <v>3.6</v>
      </c>
      <c r="G50" s="68">
        <v>5.8</v>
      </c>
      <c r="H50" s="48"/>
      <c r="I50" s="49">
        <v>8</v>
      </c>
      <c r="J50" s="50"/>
      <c r="K50" s="50"/>
      <c r="L50" s="51">
        <v>45</v>
      </c>
      <c r="M50" s="51">
        <v>45</v>
      </c>
      <c r="N50" s="67">
        <v>76</v>
      </c>
      <c r="O50">
        <v>996</v>
      </c>
      <c r="P50" s="72">
        <f t="shared" si="1"/>
        <v>38.36</v>
      </c>
      <c r="Q50" s="45">
        <f t="shared" si="2"/>
      </c>
      <c r="R50" s="46" t="str">
        <f t="shared" si="3"/>
        <v>OK</v>
      </c>
    </row>
    <row r="51" spans="1:18" ht="12.75">
      <c r="A51" s="40">
        <f t="shared" si="0"/>
        <v>48</v>
      </c>
      <c r="B51" s="35" t="s">
        <v>7</v>
      </c>
      <c r="C51" s="47">
        <v>10</v>
      </c>
      <c r="D51" s="47"/>
      <c r="E51" s="47"/>
      <c r="F51" s="51">
        <v>0.7</v>
      </c>
      <c r="G51" s="68">
        <v>6.4</v>
      </c>
      <c r="H51" s="48"/>
      <c r="I51" s="49">
        <v>10</v>
      </c>
      <c r="J51" s="50"/>
      <c r="K51" s="50"/>
      <c r="L51" s="48">
        <v>68</v>
      </c>
      <c r="M51" s="48"/>
      <c r="N51" s="67"/>
      <c r="O51">
        <v>1000</v>
      </c>
      <c r="P51" s="72">
        <f t="shared" si="1"/>
        <v>43.199999999999996</v>
      </c>
      <c r="Q51" s="45">
        <f t="shared" si="2"/>
      </c>
      <c r="R51" s="46" t="str">
        <f t="shared" si="3"/>
        <v>OK</v>
      </c>
    </row>
    <row r="52" spans="1:18" ht="12.75">
      <c r="A52" s="40">
        <f t="shared" si="0"/>
        <v>49</v>
      </c>
      <c r="B52" s="35" t="s">
        <v>74</v>
      </c>
      <c r="C52" s="47">
        <v>7</v>
      </c>
      <c r="D52" s="47"/>
      <c r="E52" s="47"/>
      <c r="F52" s="51">
        <v>3.5</v>
      </c>
      <c r="G52" s="68">
        <v>6.52</v>
      </c>
      <c r="H52" s="48"/>
      <c r="I52" s="49">
        <v>10</v>
      </c>
      <c r="J52" s="50"/>
      <c r="K52" s="50"/>
      <c r="L52" s="48">
        <v>72</v>
      </c>
      <c r="M52" s="48"/>
      <c r="N52" s="67"/>
      <c r="O52">
        <v>944</v>
      </c>
      <c r="P52" s="72">
        <f t="shared" si="1"/>
        <v>40.16</v>
      </c>
      <c r="Q52" s="45">
        <f t="shared" si="2"/>
      </c>
      <c r="R52" s="46" t="str">
        <f t="shared" si="3"/>
        <v>OK</v>
      </c>
    </row>
    <row r="53" spans="1:18" ht="12.75">
      <c r="A53" s="40">
        <f t="shared" si="0"/>
        <v>50</v>
      </c>
      <c r="B53" s="35" t="s">
        <v>8</v>
      </c>
      <c r="C53" s="54">
        <v>3</v>
      </c>
      <c r="D53" s="47">
        <v>6</v>
      </c>
      <c r="E53" s="47"/>
      <c r="F53" s="51">
        <v>4.3</v>
      </c>
      <c r="G53" s="73">
        <v>4.14</v>
      </c>
      <c r="H53" s="48"/>
      <c r="I53" s="49">
        <v>9</v>
      </c>
      <c r="J53" s="50"/>
      <c r="K53" s="50"/>
      <c r="L53" s="48">
        <v>58</v>
      </c>
      <c r="M53" s="48"/>
      <c r="N53" s="67"/>
      <c r="O53">
        <v>984</v>
      </c>
      <c r="P53" s="72">
        <f t="shared" si="1"/>
        <v>34.94</v>
      </c>
      <c r="Q53" s="45" t="str">
        <f t="shared" si="2"/>
        <v>E</v>
      </c>
      <c r="R53" s="46">
        <f t="shared" si="3"/>
      </c>
    </row>
    <row r="54" spans="1:18" ht="12.75">
      <c r="A54" s="40">
        <f t="shared" si="0"/>
        <v>51</v>
      </c>
      <c r="B54" s="35" t="s">
        <v>84</v>
      </c>
      <c r="C54" s="53"/>
      <c r="D54" s="53"/>
      <c r="E54" s="47"/>
      <c r="F54" s="51"/>
      <c r="G54" s="73"/>
      <c r="H54" s="48"/>
      <c r="I54" s="52"/>
      <c r="J54" s="50"/>
      <c r="K54" s="50"/>
      <c r="L54" s="51"/>
      <c r="M54" s="51"/>
      <c r="N54" s="67"/>
      <c r="O54">
        <v>236</v>
      </c>
      <c r="P54" s="72">
        <f t="shared" si="1"/>
        <v>2.36</v>
      </c>
      <c r="Q54" s="45" t="str">
        <f t="shared" si="2"/>
        <v>E</v>
      </c>
      <c r="R54" s="46">
        <f t="shared" si="3"/>
      </c>
    </row>
    <row r="55" spans="1:18" ht="12.75">
      <c r="A55" s="40">
        <f t="shared" si="0"/>
        <v>52</v>
      </c>
      <c r="B55" s="35" t="s">
        <v>62</v>
      </c>
      <c r="C55" s="54">
        <v>2</v>
      </c>
      <c r="D55" s="47">
        <v>5.5</v>
      </c>
      <c r="E55" s="47"/>
      <c r="F55" s="51"/>
      <c r="G55" s="73">
        <v>1.66</v>
      </c>
      <c r="H55" s="51">
        <v>1.1</v>
      </c>
      <c r="I55" s="55">
        <v>10</v>
      </c>
      <c r="J55" s="50"/>
      <c r="K55" s="50"/>
      <c r="L55" s="51">
        <v>30</v>
      </c>
      <c r="M55" s="67">
        <v>67</v>
      </c>
      <c r="N55" s="67"/>
      <c r="O55">
        <v>833</v>
      </c>
      <c r="P55" s="72">
        <f t="shared" si="1"/>
        <v>32.19</v>
      </c>
      <c r="Q55" s="45" t="str">
        <f t="shared" si="2"/>
        <v>E</v>
      </c>
      <c r="R55" s="46">
        <f t="shared" si="3"/>
      </c>
    </row>
    <row r="56" spans="1:18" ht="12.75">
      <c r="A56" s="40">
        <f t="shared" si="0"/>
        <v>53</v>
      </c>
      <c r="B56" s="35" t="s">
        <v>46</v>
      </c>
      <c r="C56" s="47">
        <v>6</v>
      </c>
      <c r="D56" s="47"/>
      <c r="E56" s="47"/>
      <c r="F56" s="51">
        <v>0.4</v>
      </c>
      <c r="G56" s="73"/>
      <c r="H56" s="48"/>
      <c r="I56" s="49">
        <v>0</v>
      </c>
      <c r="J56" s="50"/>
      <c r="K56" s="50"/>
      <c r="L56" s="51"/>
      <c r="M56" s="51"/>
      <c r="N56" s="67"/>
      <c r="O56">
        <v>946</v>
      </c>
      <c r="P56" s="72">
        <f t="shared" si="1"/>
        <v>15.860000000000001</v>
      </c>
      <c r="Q56" s="45" t="str">
        <f t="shared" si="2"/>
        <v>E</v>
      </c>
      <c r="R56" s="46">
        <f t="shared" si="3"/>
      </c>
    </row>
    <row r="57" spans="1:18" ht="12.75">
      <c r="A57" s="40">
        <f t="shared" si="0"/>
        <v>54</v>
      </c>
      <c r="B57" s="35" t="s">
        <v>47</v>
      </c>
      <c r="C57" s="47">
        <v>5</v>
      </c>
      <c r="D57" s="47"/>
      <c r="E57" s="47"/>
      <c r="F57" s="51">
        <v>2.7</v>
      </c>
      <c r="G57" s="73" t="s">
        <v>112</v>
      </c>
      <c r="H57" s="48"/>
      <c r="I57" s="52">
        <v>1</v>
      </c>
      <c r="J57" s="50">
        <v>8</v>
      </c>
      <c r="K57" s="50"/>
      <c r="L57" s="48">
        <v>52</v>
      </c>
      <c r="M57" s="48"/>
      <c r="N57" s="67"/>
      <c r="O57">
        <v>962</v>
      </c>
      <c r="P57" s="72">
        <f t="shared" si="1"/>
        <v>30.519999999999996</v>
      </c>
      <c r="Q57" s="45" t="str">
        <f t="shared" si="2"/>
        <v>E</v>
      </c>
      <c r="R57" s="46">
        <f t="shared" si="3"/>
      </c>
    </row>
    <row r="58" spans="1:18" ht="12.75">
      <c r="A58" s="40">
        <f t="shared" si="0"/>
        <v>55</v>
      </c>
      <c r="B58" s="35" t="s">
        <v>9</v>
      </c>
      <c r="C58" s="54">
        <v>3</v>
      </c>
      <c r="D58" s="47">
        <v>5</v>
      </c>
      <c r="E58" s="47"/>
      <c r="F58" s="48">
        <v>6</v>
      </c>
      <c r="G58" s="68"/>
      <c r="H58" s="48"/>
      <c r="I58" s="52">
        <v>4</v>
      </c>
      <c r="J58" s="50">
        <v>10</v>
      </c>
      <c r="K58" s="50"/>
      <c r="L58" s="51">
        <v>32</v>
      </c>
      <c r="M58" s="67">
        <v>64</v>
      </c>
      <c r="N58" s="67"/>
      <c r="O58">
        <v>982</v>
      </c>
      <c r="P58" s="72">
        <f t="shared" si="1"/>
        <v>37.22</v>
      </c>
      <c r="Q58" s="45">
        <f t="shared" si="2"/>
      </c>
      <c r="R58" s="46" t="str">
        <f t="shared" si="3"/>
        <v>OK</v>
      </c>
    </row>
    <row r="59" spans="1:18" ht="12.75">
      <c r="A59" s="40">
        <f t="shared" si="0"/>
        <v>56</v>
      </c>
      <c r="B59" s="35" t="s">
        <v>48</v>
      </c>
      <c r="C59" s="47">
        <v>7</v>
      </c>
      <c r="D59" s="47"/>
      <c r="E59" s="47"/>
      <c r="F59" s="48">
        <v>7.2</v>
      </c>
      <c r="G59" s="68"/>
      <c r="H59" s="48"/>
      <c r="I59" s="49">
        <v>10</v>
      </c>
      <c r="J59" s="50"/>
      <c r="K59" s="50"/>
      <c r="L59" s="48">
        <v>83</v>
      </c>
      <c r="M59" s="48"/>
      <c r="N59" s="67"/>
      <c r="O59">
        <v>992</v>
      </c>
      <c r="P59" s="72">
        <f t="shared" si="1"/>
        <v>42.42</v>
      </c>
      <c r="Q59" s="45">
        <f t="shared" si="2"/>
      </c>
      <c r="R59" s="46" t="str">
        <f t="shared" si="3"/>
        <v>OK</v>
      </c>
    </row>
    <row r="60" spans="1:18" ht="12.75">
      <c r="A60" s="40">
        <f t="shared" si="0"/>
        <v>57</v>
      </c>
      <c r="B60" s="35" t="s">
        <v>49</v>
      </c>
      <c r="C60" s="47">
        <v>7</v>
      </c>
      <c r="D60" s="47"/>
      <c r="E60" s="47"/>
      <c r="F60" s="51"/>
      <c r="G60" s="73"/>
      <c r="H60" s="48"/>
      <c r="I60" s="52"/>
      <c r="J60" s="50"/>
      <c r="K60" s="50"/>
      <c r="L60" s="51"/>
      <c r="M60" s="51"/>
      <c r="N60" s="67"/>
      <c r="O60">
        <v>764</v>
      </c>
      <c r="P60" s="72">
        <f t="shared" si="1"/>
        <v>14.64</v>
      </c>
      <c r="Q60" s="45" t="str">
        <f t="shared" si="2"/>
        <v>E</v>
      </c>
      <c r="R60" s="46">
        <f t="shared" si="3"/>
      </c>
    </row>
    <row r="61" spans="1:18" ht="12.75">
      <c r="A61" s="40">
        <f t="shared" si="0"/>
        <v>58</v>
      </c>
      <c r="B61" s="35" t="s">
        <v>50</v>
      </c>
      <c r="C61" s="47">
        <v>8</v>
      </c>
      <c r="D61" s="47"/>
      <c r="E61" s="47"/>
      <c r="F61" s="48">
        <v>5.2</v>
      </c>
      <c r="G61" s="68"/>
      <c r="H61" s="48"/>
      <c r="I61" s="52">
        <v>2</v>
      </c>
      <c r="J61" s="50">
        <v>10</v>
      </c>
      <c r="K61" s="50"/>
      <c r="L61" s="48">
        <v>58</v>
      </c>
      <c r="M61" s="48"/>
      <c r="N61" s="67"/>
      <c r="O61">
        <v>896</v>
      </c>
      <c r="P61" s="72">
        <f t="shared" si="1"/>
        <v>37.96</v>
      </c>
      <c r="Q61" s="45">
        <f t="shared" si="2"/>
      </c>
      <c r="R61" s="46" t="str">
        <f t="shared" si="3"/>
        <v>OK</v>
      </c>
    </row>
    <row r="62" spans="1:18" ht="12.75">
      <c r="A62" s="40">
        <f t="shared" si="0"/>
        <v>59</v>
      </c>
      <c r="B62" s="35" t="s">
        <v>51</v>
      </c>
      <c r="C62" s="47">
        <v>7</v>
      </c>
      <c r="D62" s="47"/>
      <c r="E62" s="47"/>
      <c r="F62" s="51"/>
      <c r="G62" s="73"/>
      <c r="H62" s="48"/>
      <c r="I62" s="52"/>
      <c r="J62" s="50"/>
      <c r="K62" s="50"/>
      <c r="L62" s="51"/>
      <c r="M62" s="51"/>
      <c r="N62" s="67"/>
      <c r="O62">
        <v>992</v>
      </c>
      <c r="P62" s="72">
        <f t="shared" si="1"/>
        <v>16.92</v>
      </c>
      <c r="Q62" s="45" t="str">
        <f t="shared" si="2"/>
        <v>E</v>
      </c>
      <c r="R62" s="46">
        <f t="shared" si="3"/>
      </c>
    </row>
    <row r="63" spans="1:18" ht="12.75">
      <c r="A63" s="40">
        <f t="shared" si="0"/>
        <v>60</v>
      </c>
      <c r="B63" s="35" t="s">
        <v>52</v>
      </c>
      <c r="C63" s="47">
        <v>10</v>
      </c>
      <c r="D63" s="47"/>
      <c r="E63" s="47"/>
      <c r="F63" s="48">
        <v>9.9</v>
      </c>
      <c r="G63" s="68"/>
      <c r="H63" s="48"/>
      <c r="I63" s="49">
        <v>10</v>
      </c>
      <c r="J63" s="50"/>
      <c r="K63" s="50"/>
      <c r="L63" s="48">
        <v>67</v>
      </c>
      <c r="M63" s="48"/>
      <c r="N63" s="67"/>
      <c r="O63">
        <v>995</v>
      </c>
      <c r="P63" s="72">
        <f t="shared" si="1"/>
        <v>46.55</v>
      </c>
      <c r="Q63" s="45">
        <f t="shared" si="2"/>
      </c>
      <c r="R63" s="46" t="str">
        <f t="shared" si="3"/>
        <v>OK</v>
      </c>
    </row>
    <row r="64" spans="1:18" ht="12.75">
      <c r="A64" s="40">
        <f t="shared" si="0"/>
        <v>61</v>
      </c>
      <c r="B64" s="35" t="s">
        <v>10</v>
      </c>
      <c r="C64" s="47">
        <v>10</v>
      </c>
      <c r="D64" s="47"/>
      <c r="E64" s="47"/>
      <c r="F64" s="51">
        <v>1.4</v>
      </c>
      <c r="G64" s="68">
        <v>8.82</v>
      </c>
      <c r="H64" s="48"/>
      <c r="I64" s="49">
        <v>10</v>
      </c>
      <c r="J64" s="50"/>
      <c r="K64" s="50"/>
      <c r="L64" s="48">
        <v>57</v>
      </c>
      <c r="M64" s="48"/>
      <c r="N64" s="67"/>
      <c r="O64">
        <v>988</v>
      </c>
      <c r="P64" s="72">
        <f t="shared" si="1"/>
        <v>44.400000000000006</v>
      </c>
      <c r="Q64" s="45">
        <f t="shared" si="2"/>
      </c>
      <c r="R64" s="46" t="str">
        <f t="shared" si="3"/>
        <v>OK</v>
      </c>
    </row>
    <row r="65" spans="1:18" ht="12.75">
      <c r="A65" s="40">
        <f t="shared" si="0"/>
        <v>62</v>
      </c>
      <c r="B65" s="35" t="s">
        <v>85</v>
      </c>
      <c r="C65" s="53"/>
      <c r="D65" s="53"/>
      <c r="E65" s="47"/>
      <c r="F65" s="51">
        <v>1.5</v>
      </c>
      <c r="G65" s="73"/>
      <c r="H65" s="48"/>
      <c r="I65" s="52"/>
      <c r="J65" s="50"/>
      <c r="K65" s="50"/>
      <c r="L65" s="51"/>
      <c r="M65" s="51"/>
      <c r="N65" s="67"/>
      <c r="O65">
        <v>178</v>
      </c>
      <c r="P65" s="72">
        <f t="shared" si="1"/>
        <v>3.2800000000000002</v>
      </c>
      <c r="Q65" s="45" t="str">
        <f t="shared" si="2"/>
        <v>E</v>
      </c>
      <c r="R65" s="46">
        <f t="shared" si="3"/>
      </c>
    </row>
    <row r="66" spans="1:18" ht="12.75">
      <c r="A66" s="40">
        <f t="shared" si="0"/>
        <v>63</v>
      </c>
      <c r="B66" s="35" t="s">
        <v>94</v>
      </c>
      <c r="C66" s="47">
        <v>9</v>
      </c>
      <c r="D66" s="47"/>
      <c r="E66" s="47"/>
      <c r="F66" s="51">
        <v>1.3</v>
      </c>
      <c r="G66" s="73">
        <v>4.04</v>
      </c>
      <c r="H66" s="48"/>
      <c r="I66" s="49">
        <v>7</v>
      </c>
      <c r="J66" s="50"/>
      <c r="K66" s="50"/>
      <c r="L66" s="48">
        <v>58</v>
      </c>
      <c r="M66" s="48"/>
      <c r="N66" s="67"/>
      <c r="O66">
        <v>977</v>
      </c>
      <c r="P66" s="72">
        <f t="shared" si="1"/>
        <v>35.61</v>
      </c>
      <c r="Q66" s="45" t="str">
        <f t="shared" si="2"/>
        <v>E</v>
      </c>
      <c r="R66" s="46">
        <f t="shared" si="3"/>
      </c>
    </row>
    <row r="67" spans="1:18" ht="12.75">
      <c r="A67" s="40">
        <f t="shared" si="0"/>
        <v>64</v>
      </c>
      <c r="B67" s="35" t="s">
        <v>53</v>
      </c>
      <c r="C67" s="47">
        <v>8</v>
      </c>
      <c r="D67" s="47"/>
      <c r="E67" s="47"/>
      <c r="F67" s="48">
        <v>5</v>
      </c>
      <c r="G67" s="68"/>
      <c r="H67" s="48"/>
      <c r="I67" s="49">
        <v>10</v>
      </c>
      <c r="J67" s="50"/>
      <c r="K67" s="50"/>
      <c r="L67" s="48">
        <v>60</v>
      </c>
      <c r="M67" s="48"/>
      <c r="N67" s="67"/>
      <c r="O67">
        <v>958</v>
      </c>
      <c r="P67" s="72">
        <f t="shared" si="1"/>
        <v>38.58</v>
      </c>
      <c r="Q67" s="45">
        <f t="shared" si="2"/>
      </c>
      <c r="R67" s="46" t="str">
        <f t="shared" si="3"/>
        <v>OK</v>
      </c>
    </row>
    <row r="68" spans="1:18" ht="12.75">
      <c r="A68" s="40">
        <f t="shared" si="0"/>
        <v>65</v>
      </c>
      <c r="B68" s="35" t="s">
        <v>96</v>
      </c>
      <c r="C68" s="53" t="s">
        <v>26</v>
      </c>
      <c r="D68" s="53"/>
      <c r="E68" s="47"/>
      <c r="F68" s="48"/>
      <c r="G68" s="68"/>
      <c r="H68" s="48"/>
      <c r="I68" s="52"/>
      <c r="J68" s="50"/>
      <c r="K68" s="50"/>
      <c r="L68" s="51"/>
      <c r="M68" s="51"/>
      <c r="N68" s="67"/>
      <c r="O68">
        <v>0</v>
      </c>
      <c r="P68" s="72">
        <f t="shared" si="1"/>
        <v>0</v>
      </c>
      <c r="Q68" s="45" t="str">
        <f t="shared" si="2"/>
        <v>E</v>
      </c>
      <c r="R68" s="46">
        <f t="shared" si="3"/>
      </c>
    </row>
    <row r="69" spans="1:18" ht="12.75">
      <c r="A69" s="40">
        <f aca="true" t="shared" si="4" ref="A69:A97">ROW()-3</f>
        <v>66</v>
      </c>
      <c r="B69" s="35" t="s">
        <v>86</v>
      </c>
      <c r="C69" s="47">
        <v>8</v>
      </c>
      <c r="D69" s="47"/>
      <c r="E69" s="47"/>
      <c r="F69" s="51">
        <v>3</v>
      </c>
      <c r="G69" s="73">
        <v>3.38</v>
      </c>
      <c r="H69" s="48"/>
      <c r="I69" s="49">
        <v>10</v>
      </c>
      <c r="J69" s="50"/>
      <c r="K69" s="50"/>
      <c r="L69" s="51">
        <v>47</v>
      </c>
      <c r="M69" s="51">
        <v>39</v>
      </c>
      <c r="N69" s="67"/>
      <c r="O69">
        <v>922</v>
      </c>
      <c r="P69" s="72">
        <f aca="true" t="shared" si="5" ref="P69:P97">MAX(C69,D69,E69)+MAX(F69,G69,H69)+MAX(I69,J69,K69)+MAX(L69,M69,N69)/10+O69/100</f>
        <v>35.3</v>
      </c>
      <c r="Q69" s="45" t="str">
        <f aca="true" t="shared" si="6" ref="Q69:Q97">IF(OR(MAX(C69,D69,E69)&lt;5,MAX(F69,G69,H69)&lt;5,MAX(I69,J69,K69)&lt;5,MAX(L69,M69,N69)&lt;50),"E","")</f>
        <v>E</v>
      </c>
      <c r="R69" s="46">
        <f aca="true" t="shared" si="7" ref="R69:R97">IF(AND(MAX(C69,D69,E69)&gt;=5,MAX(F69,G69,H69)&gt;=5,MAX(I69,J69,K69)&gt;=5,MAX(L69,M69,N69)&gt;=50),"OK","")</f>
      </c>
    </row>
    <row r="70" spans="1:18" ht="12.75">
      <c r="A70" s="40">
        <f t="shared" si="4"/>
        <v>67</v>
      </c>
      <c r="B70" s="35" t="s">
        <v>87</v>
      </c>
      <c r="C70" s="54">
        <v>4</v>
      </c>
      <c r="D70" s="47">
        <v>9</v>
      </c>
      <c r="E70" s="47"/>
      <c r="F70" s="48">
        <v>5</v>
      </c>
      <c r="G70" s="68"/>
      <c r="H70" s="48"/>
      <c r="I70" s="49">
        <v>10</v>
      </c>
      <c r="J70" s="50"/>
      <c r="K70" s="50"/>
      <c r="L70" s="48">
        <v>80</v>
      </c>
      <c r="M70" s="48"/>
      <c r="N70" s="67"/>
      <c r="O70">
        <v>932</v>
      </c>
      <c r="P70" s="72">
        <f t="shared" si="5"/>
        <v>41.32</v>
      </c>
      <c r="Q70" s="45">
        <f t="shared" si="6"/>
      </c>
      <c r="R70" s="46" t="str">
        <f t="shared" si="7"/>
        <v>OK</v>
      </c>
    </row>
    <row r="71" spans="1:18" ht="12.75">
      <c r="A71" s="40">
        <f t="shared" si="4"/>
        <v>68</v>
      </c>
      <c r="B71" s="35" t="s">
        <v>54</v>
      </c>
      <c r="C71" s="47">
        <v>9</v>
      </c>
      <c r="D71" s="47"/>
      <c r="E71" s="47"/>
      <c r="F71" s="51">
        <v>1</v>
      </c>
      <c r="G71" s="73">
        <v>3.36</v>
      </c>
      <c r="H71" s="48"/>
      <c r="I71" s="52">
        <v>0</v>
      </c>
      <c r="J71" s="50"/>
      <c r="K71" s="50"/>
      <c r="L71" s="51"/>
      <c r="M71" s="51"/>
      <c r="N71" s="67"/>
      <c r="O71">
        <v>909</v>
      </c>
      <c r="P71" s="72">
        <f t="shared" si="5"/>
        <v>21.45</v>
      </c>
      <c r="Q71" s="45" t="str">
        <f t="shared" si="6"/>
        <v>E</v>
      </c>
      <c r="R71" s="46">
        <f t="shared" si="7"/>
      </c>
    </row>
    <row r="72" spans="1:18" ht="12.75">
      <c r="A72" s="40">
        <f t="shared" si="4"/>
        <v>69</v>
      </c>
      <c r="B72" s="35" t="s">
        <v>88</v>
      </c>
      <c r="C72" s="47">
        <v>10</v>
      </c>
      <c r="D72" s="47"/>
      <c r="E72" s="47"/>
      <c r="F72" s="48">
        <v>8.5</v>
      </c>
      <c r="G72" s="68"/>
      <c r="H72" s="48"/>
      <c r="I72" s="49">
        <v>10</v>
      </c>
      <c r="J72" s="50"/>
      <c r="K72" s="50"/>
      <c r="L72" s="48">
        <v>75</v>
      </c>
      <c r="M72" s="48"/>
      <c r="N72" s="67"/>
      <c r="O72">
        <v>850</v>
      </c>
      <c r="P72" s="72">
        <f t="shared" si="5"/>
        <v>44.5</v>
      </c>
      <c r="Q72" s="45">
        <f t="shared" si="6"/>
      </c>
      <c r="R72" s="46" t="str">
        <f t="shared" si="7"/>
        <v>OK</v>
      </c>
    </row>
    <row r="73" spans="1:18" ht="12.75">
      <c r="A73" s="40">
        <f t="shared" si="4"/>
        <v>70</v>
      </c>
      <c r="B73" s="35" t="s">
        <v>55</v>
      </c>
      <c r="C73" s="47">
        <v>9</v>
      </c>
      <c r="D73" s="47"/>
      <c r="E73" s="47"/>
      <c r="F73" s="51">
        <v>1.6</v>
      </c>
      <c r="G73" s="73"/>
      <c r="H73" s="48">
        <v>5</v>
      </c>
      <c r="I73" s="52"/>
      <c r="J73" s="50"/>
      <c r="K73" s="50">
        <v>4</v>
      </c>
      <c r="L73" s="48">
        <v>60</v>
      </c>
      <c r="M73" s="48"/>
      <c r="N73" s="67"/>
      <c r="O73">
        <v>624</v>
      </c>
      <c r="P73" s="72">
        <f t="shared" si="5"/>
        <v>30.240000000000002</v>
      </c>
      <c r="Q73" s="45" t="str">
        <f t="shared" si="6"/>
        <v>E</v>
      </c>
      <c r="R73" s="46">
        <f t="shared" si="7"/>
      </c>
    </row>
    <row r="74" spans="1:18" ht="12.75">
      <c r="A74" s="40">
        <f t="shared" si="4"/>
        <v>71</v>
      </c>
      <c r="B74" s="35" t="s">
        <v>92</v>
      </c>
      <c r="C74" s="53"/>
      <c r="D74" s="53"/>
      <c r="E74" s="47"/>
      <c r="F74" s="51"/>
      <c r="G74" s="73"/>
      <c r="H74" s="48"/>
      <c r="I74" s="52"/>
      <c r="J74" s="50"/>
      <c r="K74" s="50"/>
      <c r="L74" s="51"/>
      <c r="M74" s="51"/>
      <c r="N74" s="67"/>
      <c r="O74">
        <v>377</v>
      </c>
      <c r="P74" s="72">
        <f t="shared" si="5"/>
        <v>3.77</v>
      </c>
      <c r="Q74" s="45" t="str">
        <f t="shared" si="6"/>
        <v>E</v>
      </c>
      <c r="R74" s="46">
        <f t="shared" si="7"/>
      </c>
    </row>
    <row r="75" spans="1:18" ht="12.75">
      <c r="A75" s="40">
        <f t="shared" si="4"/>
        <v>72</v>
      </c>
      <c r="B75" s="35" t="s">
        <v>11</v>
      </c>
      <c r="C75" s="53"/>
      <c r="D75" s="53"/>
      <c r="E75" s="47"/>
      <c r="F75" s="51"/>
      <c r="G75" s="73"/>
      <c r="H75" s="48"/>
      <c r="I75" s="52"/>
      <c r="J75" s="50"/>
      <c r="K75" s="50"/>
      <c r="L75" s="51"/>
      <c r="M75" s="51"/>
      <c r="N75" s="67"/>
      <c r="O75">
        <v>182</v>
      </c>
      <c r="P75" s="72">
        <f t="shared" si="5"/>
        <v>1.82</v>
      </c>
      <c r="Q75" s="45" t="str">
        <f t="shared" si="6"/>
        <v>E</v>
      </c>
      <c r="R75" s="46">
        <f t="shared" si="7"/>
      </c>
    </row>
    <row r="76" spans="1:18" ht="12.75">
      <c r="A76" s="40">
        <f t="shared" si="4"/>
        <v>73</v>
      </c>
      <c r="B76" s="35" t="s">
        <v>89</v>
      </c>
      <c r="C76" s="47">
        <v>8</v>
      </c>
      <c r="D76" s="47"/>
      <c r="E76" s="47"/>
      <c r="F76" s="48">
        <v>6.7</v>
      </c>
      <c r="G76" s="68"/>
      <c r="H76" s="48"/>
      <c r="I76" s="55">
        <v>8</v>
      </c>
      <c r="J76" s="50"/>
      <c r="K76" s="50"/>
      <c r="L76" s="48">
        <v>63</v>
      </c>
      <c r="M76" s="48"/>
      <c r="N76" s="67"/>
      <c r="O76">
        <v>610</v>
      </c>
      <c r="P76" s="72">
        <f t="shared" si="5"/>
        <v>35.1</v>
      </c>
      <c r="Q76" s="45">
        <f t="shared" si="6"/>
      </c>
      <c r="R76" s="46" t="str">
        <f t="shared" si="7"/>
        <v>OK</v>
      </c>
    </row>
    <row r="77" spans="1:18" ht="12.75">
      <c r="A77" s="40">
        <f t="shared" si="4"/>
        <v>74</v>
      </c>
      <c r="B77" s="35" t="s">
        <v>58</v>
      </c>
      <c r="C77" s="47">
        <v>10</v>
      </c>
      <c r="D77" s="47"/>
      <c r="E77" s="47"/>
      <c r="F77" s="48">
        <v>8.9</v>
      </c>
      <c r="G77" s="68"/>
      <c r="H77" s="48"/>
      <c r="I77" s="49">
        <v>10</v>
      </c>
      <c r="J77" s="50"/>
      <c r="K77" s="50"/>
      <c r="L77" s="48">
        <v>78</v>
      </c>
      <c r="M77" s="48"/>
      <c r="N77" s="67"/>
      <c r="O77">
        <v>966</v>
      </c>
      <c r="P77" s="72">
        <f t="shared" si="5"/>
        <v>46.36</v>
      </c>
      <c r="Q77" s="45">
        <f t="shared" si="6"/>
      </c>
      <c r="R77" s="46" t="str">
        <f t="shared" si="7"/>
        <v>OK</v>
      </c>
    </row>
    <row r="78" spans="1:18" ht="12.75">
      <c r="A78" s="40">
        <f t="shared" si="4"/>
        <v>75</v>
      </c>
      <c r="B78" s="35" t="s">
        <v>12</v>
      </c>
      <c r="C78" s="47">
        <v>8</v>
      </c>
      <c r="D78" s="47"/>
      <c r="E78" s="47"/>
      <c r="F78" s="48">
        <v>9.6</v>
      </c>
      <c r="G78" s="68"/>
      <c r="H78" s="48"/>
      <c r="I78" s="49">
        <v>6</v>
      </c>
      <c r="J78" s="50"/>
      <c r="K78" s="50"/>
      <c r="L78" s="48">
        <v>90</v>
      </c>
      <c r="M78" s="48"/>
      <c r="N78" s="67"/>
      <c r="O78">
        <v>1000</v>
      </c>
      <c r="P78" s="72">
        <f t="shared" si="5"/>
        <v>42.6</v>
      </c>
      <c r="Q78" s="45">
        <f t="shared" si="6"/>
      </c>
      <c r="R78" s="46" t="str">
        <f t="shared" si="7"/>
        <v>OK</v>
      </c>
    </row>
    <row r="79" spans="1:18" ht="12.75">
      <c r="A79" s="40">
        <f t="shared" si="4"/>
        <v>76</v>
      </c>
      <c r="B79" s="35" t="s">
        <v>60</v>
      </c>
      <c r="C79" s="47">
        <v>9</v>
      </c>
      <c r="D79" s="47"/>
      <c r="E79" s="47"/>
      <c r="F79" s="51">
        <v>2.7</v>
      </c>
      <c r="G79" s="68">
        <v>6.74</v>
      </c>
      <c r="H79" s="48"/>
      <c r="I79" s="49">
        <v>10</v>
      </c>
      <c r="J79" s="50"/>
      <c r="K79" s="50"/>
      <c r="L79" s="48">
        <v>77</v>
      </c>
      <c r="M79" s="48"/>
      <c r="N79" s="67"/>
      <c r="O79">
        <v>926</v>
      </c>
      <c r="P79" s="72">
        <f t="shared" si="5"/>
        <v>42.7</v>
      </c>
      <c r="Q79" s="45">
        <f t="shared" si="6"/>
      </c>
      <c r="R79" s="46" t="str">
        <f t="shared" si="7"/>
        <v>OK</v>
      </c>
    </row>
    <row r="80" spans="1:18" ht="12.75">
      <c r="A80" s="40">
        <f t="shared" si="4"/>
        <v>77</v>
      </c>
      <c r="B80" s="35" t="s">
        <v>59</v>
      </c>
      <c r="C80" s="47">
        <v>10</v>
      </c>
      <c r="D80" s="47"/>
      <c r="E80" s="47"/>
      <c r="F80" s="51">
        <v>2.3</v>
      </c>
      <c r="G80" s="68">
        <v>6.46</v>
      </c>
      <c r="H80" s="48"/>
      <c r="I80" s="52"/>
      <c r="J80" s="50">
        <v>10</v>
      </c>
      <c r="K80" s="50"/>
      <c r="L80" s="51">
        <v>32</v>
      </c>
      <c r="M80" s="51">
        <v>36</v>
      </c>
      <c r="N80" s="67"/>
      <c r="O80">
        <v>947</v>
      </c>
      <c r="P80" s="72">
        <f t="shared" si="5"/>
        <v>39.53</v>
      </c>
      <c r="Q80" s="45" t="str">
        <f t="shared" si="6"/>
        <v>E</v>
      </c>
      <c r="R80" s="46">
        <f t="shared" si="7"/>
      </c>
    </row>
    <row r="81" spans="1:18" ht="12.75">
      <c r="A81" s="40">
        <f t="shared" si="4"/>
        <v>78</v>
      </c>
      <c r="B81" s="35" t="s">
        <v>61</v>
      </c>
      <c r="C81" s="47">
        <v>7</v>
      </c>
      <c r="D81" s="47"/>
      <c r="E81" s="47"/>
      <c r="F81" s="48">
        <v>6.2</v>
      </c>
      <c r="G81" s="68"/>
      <c r="H81" s="48"/>
      <c r="I81" s="49">
        <v>10</v>
      </c>
      <c r="J81" s="50"/>
      <c r="K81" s="50"/>
      <c r="L81" s="48">
        <v>90</v>
      </c>
      <c r="M81" s="48"/>
      <c r="N81" s="67"/>
      <c r="O81">
        <v>944</v>
      </c>
      <c r="P81" s="72">
        <f t="shared" si="5"/>
        <v>41.64</v>
      </c>
      <c r="Q81" s="45">
        <f t="shared" si="6"/>
      </c>
      <c r="R81" s="46" t="str">
        <f t="shared" si="7"/>
        <v>OK</v>
      </c>
    </row>
    <row r="82" spans="1:18" ht="12.75">
      <c r="A82" s="40">
        <f t="shared" si="4"/>
        <v>79</v>
      </c>
      <c r="B82" s="35" t="s">
        <v>64</v>
      </c>
      <c r="C82" s="47">
        <v>9</v>
      </c>
      <c r="D82" s="47"/>
      <c r="E82" s="47"/>
      <c r="F82" s="48">
        <v>6.1</v>
      </c>
      <c r="G82" s="68"/>
      <c r="H82" s="48"/>
      <c r="I82" s="49">
        <v>10</v>
      </c>
      <c r="J82" s="50"/>
      <c r="K82" s="50"/>
      <c r="L82" s="48">
        <v>77</v>
      </c>
      <c r="M82" s="48"/>
      <c r="N82" s="67"/>
      <c r="O82">
        <v>981</v>
      </c>
      <c r="P82" s="72">
        <f t="shared" si="5"/>
        <v>42.61000000000001</v>
      </c>
      <c r="Q82" s="45">
        <f t="shared" si="6"/>
      </c>
      <c r="R82" s="46" t="str">
        <f t="shared" si="7"/>
        <v>OK</v>
      </c>
    </row>
    <row r="83" spans="1:18" ht="12.75">
      <c r="A83" s="40">
        <f t="shared" si="4"/>
        <v>80</v>
      </c>
      <c r="B83" s="35" t="s">
        <v>13</v>
      </c>
      <c r="C83" s="47">
        <v>10</v>
      </c>
      <c r="D83" s="47"/>
      <c r="E83" s="47"/>
      <c r="F83" s="48">
        <v>6</v>
      </c>
      <c r="G83" s="68"/>
      <c r="H83" s="48"/>
      <c r="I83" s="49">
        <v>10</v>
      </c>
      <c r="J83" s="50"/>
      <c r="K83" s="50"/>
      <c r="L83" s="48">
        <v>60</v>
      </c>
      <c r="M83" s="48"/>
      <c r="N83" s="67"/>
      <c r="O83">
        <v>947</v>
      </c>
      <c r="P83" s="72">
        <f t="shared" si="5"/>
        <v>41.47</v>
      </c>
      <c r="Q83" s="45">
        <f t="shared" si="6"/>
      </c>
      <c r="R83" s="46" t="str">
        <f t="shared" si="7"/>
        <v>OK</v>
      </c>
    </row>
    <row r="84" spans="1:18" ht="12.75">
      <c r="A84" s="40">
        <f t="shared" si="4"/>
        <v>81</v>
      </c>
      <c r="B84" s="35" t="s">
        <v>63</v>
      </c>
      <c r="C84" s="47">
        <v>7</v>
      </c>
      <c r="D84" s="47"/>
      <c r="E84" s="47"/>
      <c r="F84" s="48">
        <v>6.3</v>
      </c>
      <c r="G84" s="68"/>
      <c r="H84" s="48"/>
      <c r="I84" s="49">
        <v>8</v>
      </c>
      <c r="J84" s="50"/>
      <c r="K84" s="50"/>
      <c r="L84" s="48">
        <v>78</v>
      </c>
      <c r="M84" s="48"/>
      <c r="N84" s="67"/>
      <c r="O84">
        <v>961</v>
      </c>
      <c r="P84" s="72">
        <f t="shared" si="5"/>
        <v>38.71</v>
      </c>
      <c r="Q84" s="45">
        <f t="shared" si="6"/>
      </c>
      <c r="R84" s="46" t="str">
        <f t="shared" si="7"/>
        <v>OK</v>
      </c>
    </row>
    <row r="85" spans="1:18" ht="12.75">
      <c r="A85" s="40">
        <f t="shared" si="4"/>
        <v>82</v>
      </c>
      <c r="B85" s="35" t="s">
        <v>77</v>
      </c>
      <c r="C85" s="53">
        <v>3</v>
      </c>
      <c r="D85" s="53"/>
      <c r="E85" s="47">
        <v>7</v>
      </c>
      <c r="F85" s="48">
        <v>7.2</v>
      </c>
      <c r="G85" s="68"/>
      <c r="H85" s="48"/>
      <c r="I85" s="52">
        <v>4</v>
      </c>
      <c r="J85" s="50">
        <v>0</v>
      </c>
      <c r="K85" s="50">
        <v>8</v>
      </c>
      <c r="L85" s="48">
        <v>73</v>
      </c>
      <c r="M85" s="48"/>
      <c r="N85" s="67"/>
      <c r="O85">
        <v>839</v>
      </c>
      <c r="P85" s="72">
        <f t="shared" si="5"/>
        <v>37.89</v>
      </c>
      <c r="Q85" s="45">
        <f t="shared" si="6"/>
      </c>
      <c r="R85" s="46" t="str">
        <f t="shared" si="7"/>
        <v>OK</v>
      </c>
    </row>
    <row r="86" spans="1:18" ht="12.75">
      <c r="A86" s="40">
        <f t="shared" si="4"/>
        <v>83</v>
      </c>
      <c r="B86" s="35" t="s">
        <v>65</v>
      </c>
      <c r="C86" s="47">
        <v>10</v>
      </c>
      <c r="D86" s="47"/>
      <c r="E86" s="47"/>
      <c r="F86" s="48">
        <v>8.4</v>
      </c>
      <c r="G86" s="68"/>
      <c r="H86" s="48"/>
      <c r="I86" s="49">
        <v>10</v>
      </c>
      <c r="J86" s="50"/>
      <c r="K86" s="50"/>
      <c r="L86" s="48">
        <v>85</v>
      </c>
      <c r="M86" s="48"/>
      <c r="N86" s="67"/>
      <c r="O86">
        <v>1000</v>
      </c>
      <c r="P86" s="72">
        <f t="shared" si="5"/>
        <v>46.9</v>
      </c>
      <c r="Q86" s="45">
        <f t="shared" si="6"/>
      </c>
      <c r="R86" s="46" t="str">
        <f t="shared" si="7"/>
        <v>OK</v>
      </c>
    </row>
    <row r="87" spans="1:18" ht="12.75">
      <c r="A87" s="40">
        <f t="shared" si="4"/>
        <v>84</v>
      </c>
      <c r="B87" s="35" t="s">
        <v>66</v>
      </c>
      <c r="C87" s="53">
        <v>3</v>
      </c>
      <c r="D87" s="53"/>
      <c r="E87" s="47"/>
      <c r="F87" s="51"/>
      <c r="G87" s="73"/>
      <c r="H87" s="48"/>
      <c r="I87" s="52"/>
      <c r="J87" s="50"/>
      <c r="K87" s="50"/>
      <c r="L87" s="51"/>
      <c r="M87" s="51"/>
      <c r="N87" s="67"/>
      <c r="O87">
        <v>863</v>
      </c>
      <c r="P87" s="72">
        <f t="shared" si="5"/>
        <v>11.63</v>
      </c>
      <c r="Q87" s="45" t="str">
        <f t="shared" si="6"/>
        <v>E</v>
      </c>
      <c r="R87" s="46">
        <f t="shared" si="7"/>
      </c>
    </row>
    <row r="88" spans="1:18" ht="12.75">
      <c r="A88" s="40">
        <f t="shared" si="4"/>
        <v>85</v>
      </c>
      <c r="B88" s="35" t="s">
        <v>67</v>
      </c>
      <c r="C88" s="47">
        <v>5</v>
      </c>
      <c r="D88" s="47"/>
      <c r="E88" s="47"/>
      <c r="F88" s="48">
        <v>5.2</v>
      </c>
      <c r="G88" s="68"/>
      <c r="H88" s="48"/>
      <c r="I88" s="49">
        <v>6</v>
      </c>
      <c r="J88" s="50"/>
      <c r="K88" s="50"/>
      <c r="L88" s="48">
        <v>88</v>
      </c>
      <c r="M88" s="48"/>
      <c r="N88" s="67"/>
      <c r="O88">
        <v>981</v>
      </c>
      <c r="P88" s="72">
        <f t="shared" si="5"/>
        <v>34.81</v>
      </c>
      <c r="Q88" s="45">
        <f t="shared" si="6"/>
      </c>
      <c r="R88" s="46" t="str">
        <f t="shared" si="7"/>
        <v>OK</v>
      </c>
    </row>
    <row r="89" spans="1:18" ht="12.75">
      <c r="A89" s="40">
        <f t="shared" si="4"/>
        <v>86</v>
      </c>
      <c r="B89" s="35" t="s">
        <v>68</v>
      </c>
      <c r="C89" s="47">
        <v>9</v>
      </c>
      <c r="D89" s="47"/>
      <c r="E89" s="47"/>
      <c r="F89" s="48">
        <v>5.4</v>
      </c>
      <c r="G89" s="68"/>
      <c r="H89" s="48"/>
      <c r="I89" s="49">
        <v>6</v>
      </c>
      <c r="J89" s="50"/>
      <c r="K89" s="50"/>
      <c r="L89" s="48">
        <v>82</v>
      </c>
      <c r="M89" s="48"/>
      <c r="N89" s="67"/>
      <c r="O89">
        <v>1000</v>
      </c>
      <c r="P89" s="72">
        <f t="shared" si="5"/>
        <v>38.599999999999994</v>
      </c>
      <c r="Q89" s="45">
        <f t="shared" si="6"/>
      </c>
      <c r="R89" s="46" t="str">
        <f t="shared" si="7"/>
        <v>OK</v>
      </c>
    </row>
    <row r="90" spans="1:18" ht="12.75">
      <c r="A90" s="40">
        <f t="shared" si="4"/>
        <v>87</v>
      </c>
      <c r="B90" s="35" t="s">
        <v>111</v>
      </c>
      <c r="C90" s="53"/>
      <c r="D90" s="53"/>
      <c r="E90" s="47"/>
      <c r="F90" s="51">
        <v>1</v>
      </c>
      <c r="G90" s="73">
        <v>2.66</v>
      </c>
      <c r="H90" s="51">
        <v>3.2</v>
      </c>
      <c r="I90" s="52"/>
      <c r="J90" s="50"/>
      <c r="K90" s="50"/>
      <c r="L90" s="51">
        <v>48</v>
      </c>
      <c r="M90" s="51">
        <v>33</v>
      </c>
      <c r="N90" s="67">
        <v>44</v>
      </c>
      <c r="O90">
        <v>887</v>
      </c>
      <c r="P90" s="72">
        <f t="shared" si="5"/>
        <v>16.869999999999997</v>
      </c>
      <c r="Q90" s="45" t="str">
        <f t="shared" si="6"/>
        <v>E</v>
      </c>
      <c r="R90" s="46">
        <f t="shared" si="7"/>
      </c>
    </row>
    <row r="91" spans="1:18" ht="12.75">
      <c r="A91" s="40">
        <f t="shared" si="4"/>
        <v>88</v>
      </c>
      <c r="B91" s="35" t="s">
        <v>70</v>
      </c>
      <c r="C91" s="47">
        <v>7</v>
      </c>
      <c r="D91" s="47"/>
      <c r="E91" s="47"/>
      <c r="F91" s="48">
        <v>7.7</v>
      </c>
      <c r="G91" s="68"/>
      <c r="H91" s="48"/>
      <c r="I91" s="49">
        <v>10</v>
      </c>
      <c r="J91" s="50"/>
      <c r="K91" s="50"/>
      <c r="L91" s="48">
        <v>90</v>
      </c>
      <c r="M91" s="48"/>
      <c r="N91" s="67"/>
      <c r="O91">
        <v>921</v>
      </c>
      <c r="P91" s="72">
        <f t="shared" si="5"/>
        <v>42.910000000000004</v>
      </c>
      <c r="Q91" s="45">
        <f t="shared" si="6"/>
      </c>
      <c r="R91" s="46" t="str">
        <f t="shared" si="7"/>
        <v>OK</v>
      </c>
    </row>
    <row r="92" spans="1:18" ht="12.75">
      <c r="A92" s="40">
        <f t="shared" si="4"/>
        <v>89</v>
      </c>
      <c r="B92" s="35" t="s">
        <v>71</v>
      </c>
      <c r="C92" s="54">
        <v>4</v>
      </c>
      <c r="D92" s="47">
        <v>8</v>
      </c>
      <c r="E92" s="47"/>
      <c r="F92" s="51">
        <v>1.6</v>
      </c>
      <c r="G92" s="73"/>
      <c r="H92" s="48">
        <v>5.1</v>
      </c>
      <c r="I92" s="52"/>
      <c r="J92" s="50"/>
      <c r="K92" s="50">
        <v>3</v>
      </c>
      <c r="L92" s="48">
        <v>57</v>
      </c>
      <c r="M92" s="48"/>
      <c r="N92" s="67"/>
      <c r="O92">
        <v>723</v>
      </c>
      <c r="P92" s="72">
        <f t="shared" si="5"/>
        <v>29.03</v>
      </c>
      <c r="Q92" s="45" t="str">
        <f t="shared" si="6"/>
        <v>E</v>
      </c>
      <c r="R92" s="46">
        <f t="shared" si="7"/>
      </c>
    </row>
    <row r="93" spans="1:18" ht="12.75">
      <c r="A93" s="40">
        <f t="shared" si="4"/>
        <v>90</v>
      </c>
      <c r="B93" s="35" t="s">
        <v>72</v>
      </c>
      <c r="C93" s="47">
        <v>8</v>
      </c>
      <c r="D93" s="47"/>
      <c r="E93" s="47"/>
      <c r="F93" s="51">
        <v>3.7</v>
      </c>
      <c r="G93" s="68">
        <v>7.46</v>
      </c>
      <c r="H93" s="48"/>
      <c r="I93" s="49">
        <v>7</v>
      </c>
      <c r="J93" s="50"/>
      <c r="K93" s="50"/>
      <c r="L93" s="48">
        <v>67</v>
      </c>
      <c r="M93" s="48"/>
      <c r="N93" s="67"/>
      <c r="O93">
        <v>930</v>
      </c>
      <c r="P93" s="72">
        <f t="shared" si="5"/>
        <v>38.46</v>
      </c>
      <c r="Q93" s="45">
        <f t="shared" si="6"/>
      </c>
      <c r="R93" s="46" t="str">
        <f t="shared" si="7"/>
        <v>OK</v>
      </c>
    </row>
    <row r="94" spans="1:18" ht="12.75">
      <c r="A94" s="40">
        <f t="shared" si="4"/>
        <v>91</v>
      </c>
      <c r="B94" s="35" t="s">
        <v>73</v>
      </c>
      <c r="C94" s="47">
        <v>8</v>
      </c>
      <c r="D94" s="47"/>
      <c r="E94" s="47"/>
      <c r="F94" s="48">
        <v>9.9</v>
      </c>
      <c r="G94" s="68"/>
      <c r="H94" s="48"/>
      <c r="I94" s="52"/>
      <c r="J94" s="50">
        <v>10</v>
      </c>
      <c r="K94" s="50"/>
      <c r="L94" s="48">
        <v>95</v>
      </c>
      <c r="M94" s="48"/>
      <c r="N94" s="48"/>
      <c r="O94">
        <v>988</v>
      </c>
      <c r="P94" s="72">
        <f t="shared" si="5"/>
        <v>47.28</v>
      </c>
      <c r="Q94" s="45">
        <f t="shared" si="6"/>
      </c>
      <c r="R94" s="46" t="str">
        <f t="shared" si="7"/>
        <v>OK</v>
      </c>
    </row>
    <row r="95" spans="1:18" ht="12.75">
      <c r="A95" s="47">
        <f t="shared" si="4"/>
        <v>92</v>
      </c>
      <c r="B95" s="35" t="s">
        <v>108</v>
      </c>
      <c r="C95" s="54" t="s">
        <v>26</v>
      </c>
      <c r="D95" s="47">
        <v>10</v>
      </c>
      <c r="E95" s="47"/>
      <c r="F95" s="51">
        <v>0.6</v>
      </c>
      <c r="G95" s="68">
        <v>5.44</v>
      </c>
      <c r="H95" s="48"/>
      <c r="I95" s="52">
        <v>0</v>
      </c>
      <c r="J95" s="50">
        <v>8</v>
      </c>
      <c r="K95" s="50"/>
      <c r="L95" s="48">
        <v>52</v>
      </c>
      <c r="M95" s="48"/>
      <c r="N95" s="48"/>
      <c r="O95">
        <v>996</v>
      </c>
      <c r="P95" s="72">
        <f t="shared" si="5"/>
        <v>38.6</v>
      </c>
      <c r="Q95" s="45">
        <f t="shared" si="6"/>
      </c>
      <c r="R95" s="46" t="str">
        <f t="shared" si="7"/>
        <v>OK</v>
      </c>
    </row>
    <row r="96" spans="1:18" ht="13.5" thickBot="1">
      <c r="A96" s="40">
        <f t="shared" si="4"/>
        <v>93</v>
      </c>
      <c r="B96" s="35" t="s">
        <v>57</v>
      </c>
      <c r="C96" s="54">
        <v>3</v>
      </c>
      <c r="D96" s="47">
        <v>7</v>
      </c>
      <c r="E96" s="47"/>
      <c r="F96" s="51">
        <v>3.1</v>
      </c>
      <c r="G96" s="68">
        <v>6.46</v>
      </c>
      <c r="H96" s="48"/>
      <c r="I96" s="56" t="s">
        <v>107</v>
      </c>
      <c r="J96" s="50"/>
      <c r="K96" s="50">
        <v>0</v>
      </c>
      <c r="L96" s="48">
        <v>53</v>
      </c>
      <c r="M96" s="48"/>
      <c r="N96" s="48"/>
      <c r="O96">
        <v>790</v>
      </c>
      <c r="P96" s="72">
        <f t="shared" si="5"/>
        <v>26.660000000000004</v>
      </c>
      <c r="Q96" s="45" t="str">
        <f t="shared" si="6"/>
        <v>E</v>
      </c>
      <c r="R96" s="46">
        <f t="shared" si="7"/>
      </c>
    </row>
    <row r="97" spans="1:18" ht="13.5" thickBot="1">
      <c r="A97" s="40">
        <f t="shared" si="4"/>
        <v>94</v>
      </c>
      <c r="B97" s="59" t="s">
        <v>103</v>
      </c>
      <c r="C97" s="54"/>
      <c r="D97" s="47"/>
      <c r="E97" s="47"/>
      <c r="F97" s="51">
        <v>1.5</v>
      </c>
      <c r="G97" s="73"/>
      <c r="H97" s="48"/>
      <c r="I97" s="57"/>
      <c r="J97" s="50"/>
      <c r="K97" s="50">
        <v>0</v>
      </c>
      <c r="L97" s="51"/>
      <c r="M97" s="51"/>
      <c r="N97" s="67"/>
      <c r="O97" s="54"/>
      <c r="P97" s="72">
        <f t="shared" si="5"/>
        <v>1.5</v>
      </c>
      <c r="Q97" s="45" t="str">
        <f t="shared" si="6"/>
        <v>E</v>
      </c>
      <c r="R97" s="46">
        <f t="shared" si="7"/>
      </c>
    </row>
    <row r="98" spans="1:18" ht="13.5" thickBot="1">
      <c r="A98" s="60"/>
      <c r="B98" s="59" t="s">
        <v>97</v>
      </c>
      <c r="C98" s="35"/>
      <c r="D98" s="35"/>
      <c r="E98" s="47"/>
      <c r="F98" s="58"/>
      <c r="G98" s="68"/>
      <c r="H98" s="48"/>
      <c r="I98" s="50"/>
      <c r="J98" s="50"/>
      <c r="K98" s="50"/>
      <c r="L98" s="48"/>
      <c r="M98" s="48"/>
      <c r="N98" s="48"/>
      <c r="O98" s="47"/>
      <c r="P98" s="35"/>
      <c r="Q98" s="31"/>
      <c r="R98" s="47"/>
    </row>
    <row r="99" spans="1:18" ht="12.75">
      <c r="A99" s="40"/>
      <c r="B99" s="46" t="s">
        <v>98</v>
      </c>
      <c r="C99" s="15">
        <f>COUNTIF(C4:C97,"&gt;=5")</f>
        <v>64</v>
      </c>
      <c r="D99" s="15">
        <f aca="true" t="shared" si="8" ref="D99:K99">COUNTIF(D4:D97,"&gt;=5")</f>
        <v>13</v>
      </c>
      <c r="E99" s="15">
        <f t="shared" si="8"/>
        <v>4</v>
      </c>
      <c r="F99" s="15">
        <f t="shared" si="8"/>
        <v>34</v>
      </c>
      <c r="G99" s="15">
        <f t="shared" si="8"/>
        <v>18</v>
      </c>
      <c r="H99" s="15">
        <f t="shared" si="8"/>
        <v>5</v>
      </c>
      <c r="I99" s="15">
        <f t="shared" si="8"/>
        <v>52</v>
      </c>
      <c r="J99" s="15">
        <f t="shared" si="8"/>
        <v>10</v>
      </c>
      <c r="K99" s="15">
        <f t="shared" si="8"/>
        <v>4</v>
      </c>
      <c r="L99" s="15">
        <f>COUNTIF(L4:L97,"&gt;=50")</f>
        <v>50</v>
      </c>
      <c r="M99" s="15">
        <f>COUNTIF(M4:M97,"&gt;=50")</f>
        <v>12</v>
      </c>
      <c r="N99" s="15">
        <f>COUNTIF(N4:N97,"&gt;=50")</f>
        <v>5</v>
      </c>
      <c r="O99" s="70"/>
      <c r="P99" s="35"/>
      <c r="Q99" s="15">
        <f>COUNTIF(Q4:Q97,"=E")</f>
        <v>45</v>
      </c>
      <c r="R99" s="15">
        <f>COUNTIF(R4:R97,"=OK")</f>
        <v>49</v>
      </c>
    </row>
    <row r="101" ht="12.75">
      <c r="P101" s="1">
        <f>COUNTIF(P4:P94,"&gt;45")</f>
        <v>5</v>
      </c>
    </row>
    <row r="102" ht="12.75">
      <c r="P102" s="1">
        <f>COUNTIF(P4:P94,"&gt;40")</f>
        <v>30</v>
      </c>
    </row>
    <row r="103" ht="12.75">
      <c r="P103" s="1">
        <f>COUNTIF(P4:P94,"&gt;35")</f>
        <v>53</v>
      </c>
    </row>
    <row r="104" ht="12.75">
      <c r="P104" s="1">
        <f>COUNTIF(P9:P99,"&lt;25")</f>
        <v>19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prank</dc:creator>
  <cp:keywords/>
  <dc:description/>
  <cp:lastModifiedBy>prank</cp:lastModifiedBy>
  <cp:lastPrinted>2001-06-13T14:23:00Z</cp:lastPrinted>
  <dcterms:created xsi:type="dcterms:W3CDTF">2001-02-28T09:49:17Z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