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C4ADC86C-EC73-4591-BD73-7554AF148AFE}" xr6:coauthVersionLast="47" xr6:coauthVersionMax="47" xr10:uidLastSave="{00000000-0000-0000-0000-000000000000}"/>
  <bookViews>
    <workbookView xWindow="-120" yWindow="-120" windowWidth="29040" windowHeight="17520" activeTab="1" xr2:uid="{BBC306B5-1C81-41DD-9D00-0C9A6A2FFD57}"/>
  </bookViews>
  <sheets>
    <sheet name="SKP" sheetId="2" r:id="rId1"/>
    <sheet name="koond" sheetId="3" r:id="rId2"/>
    <sheet name="rahvastik" sheetId="1" r:id="rId3"/>
    <sheet name="pivot" sheetId="4" r:id="rId4"/>
    <sheet name="riigid" sheetId="5" r:id="rId5"/>
  </sheets>
  <definedNames>
    <definedName name="_xlnm._FilterDatabase" localSheetId="0" hidden="1">SKP!$A$1:$F$361</definedName>
    <definedName name="aastaarv">rahvastik!$B$1:$I$1</definedName>
    <definedName name="maakonnad">rahvastik!$A$2:$A$16</definedName>
    <definedName name="rahvaarvud">rahvastik!$B$2:$I$16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N39" i="3"/>
  <c r="O39" i="3"/>
  <c r="P39" i="3"/>
  <c r="M40" i="3"/>
  <c r="N40" i="3"/>
  <c r="O40" i="3"/>
  <c r="P40" i="3"/>
  <c r="M41" i="3"/>
  <c r="N41" i="3"/>
  <c r="O41" i="3"/>
  <c r="P41" i="3"/>
  <c r="M42" i="3"/>
  <c r="N42" i="3"/>
  <c r="O42" i="3"/>
  <c r="P42" i="3"/>
  <c r="M43" i="3"/>
  <c r="N43" i="3"/>
  <c r="O43" i="3"/>
  <c r="P43" i="3"/>
  <c r="M44" i="3"/>
  <c r="N44" i="3"/>
  <c r="O44" i="3"/>
  <c r="P44" i="3"/>
  <c r="M45" i="3"/>
  <c r="N45" i="3"/>
  <c r="O45" i="3"/>
  <c r="P45" i="3"/>
  <c r="N38" i="3"/>
  <c r="O38" i="3"/>
  <c r="P38" i="3"/>
  <c r="M38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C4" i="3"/>
  <c r="D4" i="3"/>
  <c r="E4" i="3"/>
  <c r="F4" i="3"/>
  <c r="G4" i="3"/>
  <c r="H4" i="3"/>
  <c r="I4" i="3"/>
  <c r="B4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C25" i="3"/>
  <c r="D25" i="3"/>
  <c r="E25" i="3"/>
  <c r="F25" i="3"/>
  <c r="G25" i="3"/>
  <c r="H25" i="3"/>
  <c r="I25" i="3"/>
  <c r="B25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2" i="2"/>
  <c r="E230" i="2"/>
  <c r="E50" i="2"/>
  <c r="E49" i="2"/>
  <c r="E275" i="2" l="1"/>
  <c r="E2" i="2"/>
  <c r="E277" i="2"/>
  <c r="E95" i="2"/>
  <c r="E94" i="2"/>
  <c r="E5" i="2"/>
  <c r="E92" i="2"/>
  <c r="E279" i="2"/>
  <c r="E137" i="2"/>
  <c r="E3" i="2"/>
  <c r="E182" i="2"/>
  <c r="E229" i="2"/>
  <c r="E228" i="2"/>
  <c r="E276" i="2"/>
  <c r="E48" i="2"/>
  <c r="E278" i="2"/>
  <c r="E227" i="2"/>
  <c r="E317" i="2"/>
  <c r="E4" i="2"/>
  <c r="E274" i="2"/>
  <c r="E273" i="2"/>
  <c r="E272" i="2"/>
  <c r="E47" i="2"/>
  <c r="E93" i="2"/>
  <c r="M32" i="3" l="1"/>
  <c r="M18" i="3"/>
  <c r="M5" i="3"/>
  <c r="O32" i="3"/>
  <c r="O18" i="3"/>
  <c r="O5" i="3"/>
  <c r="E51" i="2"/>
  <c r="E280" i="2"/>
  <c r="E140" i="2"/>
  <c r="E183" i="2"/>
  <c r="E139" i="2"/>
  <c r="E184" i="2"/>
  <c r="E231" i="2"/>
  <c r="E96" i="2"/>
  <c r="E185" i="2"/>
  <c r="E6" i="2"/>
  <c r="E319" i="2"/>
  <c r="E282" i="2"/>
  <c r="E138" i="2"/>
  <c r="E320" i="2"/>
  <c r="E318" i="2"/>
  <c r="E281" i="2"/>
  <c r="P32" i="3" l="1"/>
  <c r="P18" i="3"/>
  <c r="P5" i="3"/>
  <c r="N32" i="3"/>
  <c r="N18" i="3"/>
  <c r="N5" i="3"/>
  <c r="E52" i="2"/>
  <c r="E321" i="2"/>
  <c r="E186" i="2"/>
  <c r="E97" i="2"/>
  <c r="E7" i="2"/>
  <c r="E283" i="2"/>
  <c r="E232" i="2"/>
  <c r="E141" i="2"/>
  <c r="E53" i="2" l="1"/>
  <c r="E233" i="2"/>
  <c r="E8" i="2"/>
  <c r="E284" i="2"/>
  <c r="E98" i="2"/>
  <c r="E187" i="2"/>
  <c r="E322" i="2"/>
  <c r="E142" i="2"/>
  <c r="E54" i="2" l="1"/>
  <c r="E99" i="2"/>
  <c r="E143" i="2"/>
  <c r="E323" i="2"/>
  <c r="E188" i="2"/>
  <c r="E285" i="2"/>
  <c r="E9" i="2"/>
  <c r="E234" i="2"/>
  <c r="E55" i="2" l="1"/>
  <c r="E10" i="2"/>
  <c r="M6" i="3" s="1"/>
  <c r="E286" i="2"/>
  <c r="E189" i="2"/>
  <c r="E324" i="2"/>
  <c r="E144" i="2"/>
  <c r="E235" i="2"/>
  <c r="O6" i="3" s="1"/>
  <c r="E100" i="2"/>
  <c r="E56" i="2" l="1"/>
  <c r="E236" i="2"/>
  <c r="E145" i="2"/>
  <c r="N6" i="3" s="1"/>
  <c r="E325" i="2"/>
  <c r="P6" i="3" s="1"/>
  <c r="E190" i="2"/>
  <c r="E287" i="2"/>
  <c r="E101" i="2"/>
  <c r="E11" i="2"/>
  <c r="E57" i="2" l="1"/>
  <c r="E12" i="2"/>
  <c r="E191" i="2"/>
  <c r="E102" i="2"/>
  <c r="E288" i="2"/>
  <c r="E146" i="2"/>
  <c r="E237" i="2"/>
  <c r="E326" i="2"/>
  <c r="E58" i="2" l="1"/>
  <c r="E327" i="2"/>
  <c r="E238" i="2"/>
  <c r="E103" i="2"/>
  <c r="E147" i="2"/>
  <c r="E289" i="2"/>
  <c r="E192" i="2"/>
  <c r="E13" i="2"/>
  <c r="E59" i="2" l="1"/>
  <c r="E14" i="2"/>
  <c r="E104" i="2"/>
  <c r="E239" i="2"/>
  <c r="E193" i="2"/>
  <c r="E290" i="2"/>
  <c r="E148" i="2"/>
  <c r="E328" i="2"/>
  <c r="E60" i="2" l="1"/>
  <c r="E329" i="2"/>
  <c r="E291" i="2"/>
  <c r="E194" i="2"/>
  <c r="E105" i="2"/>
  <c r="E149" i="2"/>
  <c r="E240" i="2"/>
  <c r="E15" i="2"/>
  <c r="E61" i="2" l="1"/>
  <c r="E241" i="2"/>
  <c r="O7" i="3" s="1"/>
  <c r="E16" i="2"/>
  <c r="M7" i="3" s="1"/>
  <c r="E150" i="2"/>
  <c r="E106" i="2"/>
  <c r="E195" i="2"/>
  <c r="E292" i="2"/>
  <c r="E330" i="2"/>
  <c r="E62" i="2" l="1"/>
  <c r="E331" i="2"/>
  <c r="P7" i="3" s="1"/>
  <c r="E196" i="2"/>
  <c r="E151" i="2"/>
  <c r="N7" i="3" s="1"/>
  <c r="E17" i="2"/>
  <c r="E293" i="2"/>
  <c r="E107" i="2"/>
  <c r="E242" i="2"/>
  <c r="E63" i="2" l="1"/>
  <c r="E243" i="2"/>
  <c r="E108" i="2"/>
  <c r="E294" i="2"/>
  <c r="E18" i="2"/>
  <c r="E152" i="2"/>
  <c r="E197" i="2"/>
  <c r="E332" i="2"/>
  <c r="E64" i="2" l="1"/>
  <c r="E295" i="2"/>
  <c r="E109" i="2"/>
  <c r="E333" i="2"/>
  <c r="E198" i="2"/>
  <c r="E153" i="2"/>
  <c r="E19" i="2"/>
  <c r="E244" i="2"/>
  <c r="E65" i="2" l="1"/>
  <c r="E199" i="2"/>
  <c r="E334" i="2"/>
  <c r="E110" i="2"/>
  <c r="E296" i="2"/>
  <c r="E245" i="2"/>
  <c r="E20" i="2"/>
  <c r="E154" i="2"/>
  <c r="E66" i="2" l="1"/>
  <c r="E21" i="2"/>
  <c r="E246" i="2"/>
  <c r="E335" i="2"/>
  <c r="E155" i="2"/>
  <c r="E297" i="2"/>
  <c r="E111" i="2"/>
  <c r="E200" i="2"/>
  <c r="E67" i="2" l="1"/>
  <c r="E112" i="2"/>
  <c r="E22" i="2"/>
  <c r="M8" i="3" s="1"/>
  <c r="E201" i="2"/>
  <c r="E298" i="2"/>
  <c r="E156" i="2"/>
  <c r="E336" i="2"/>
  <c r="E247" i="2"/>
  <c r="O8" i="3" s="1"/>
  <c r="E68" i="2" l="1"/>
  <c r="E157" i="2"/>
  <c r="N8" i="3" s="1"/>
  <c r="E299" i="2"/>
  <c r="E202" i="2"/>
  <c r="E248" i="2"/>
  <c r="E337" i="2"/>
  <c r="P8" i="3" s="1"/>
  <c r="E23" i="2"/>
  <c r="E113" i="2"/>
  <c r="E69" i="2" l="1"/>
  <c r="E338" i="2"/>
  <c r="E203" i="2"/>
  <c r="E114" i="2"/>
  <c r="E24" i="2"/>
  <c r="E249" i="2"/>
  <c r="E300" i="2"/>
  <c r="E158" i="2"/>
  <c r="E70" i="2" l="1"/>
  <c r="E204" i="2"/>
  <c r="E159" i="2"/>
  <c r="E301" i="2"/>
  <c r="E250" i="2"/>
  <c r="E25" i="2"/>
  <c r="E115" i="2"/>
  <c r="E339" i="2"/>
  <c r="E71" i="2" l="1"/>
  <c r="E340" i="2"/>
  <c r="E116" i="2"/>
  <c r="E251" i="2"/>
  <c r="E26" i="2"/>
  <c r="E302" i="2"/>
  <c r="E160" i="2"/>
  <c r="E205" i="2"/>
  <c r="E72" i="2" l="1"/>
  <c r="E161" i="2"/>
  <c r="E303" i="2"/>
  <c r="E27" i="2"/>
  <c r="E206" i="2"/>
  <c r="E252" i="2"/>
  <c r="E117" i="2"/>
  <c r="E341" i="2"/>
  <c r="E73" i="2" l="1"/>
  <c r="E342" i="2"/>
  <c r="E207" i="2"/>
  <c r="E304" i="2"/>
  <c r="E253" i="2"/>
  <c r="O12" i="3" s="1"/>
  <c r="E118" i="2"/>
  <c r="E28" i="2"/>
  <c r="M12" i="3" s="1"/>
  <c r="E162" i="2"/>
  <c r="E74" i="2" l="1"/>
  <c r="E163" i="2"/>
  <c r="N12" i="3" s="1"/>
  <c r="E119" i="2"/>
  <c r="E208" i="2"/>
  <c r="E343" i="2"/>
  <c r="P12" i="3" s="1"/>
  <c r="E29" i="2"/>
  <c r="E254" i="2"/>
  <c r="E305" i="2"/>
  <c r="E75" i="2" l="1"/>
  <c r="E306" i="2"/>
  <c r="E255" i="2"/>
  <c r="E344" i="2"/>
  <c r="E209" i="2"/>
  <c r="E30" i="2"/>
  <c r="E120" i="2"/>
  <c r="E164" i="2"/>
  <c r="E76" i="2" l="1"/>
  <c r="E165" i="2"/>
  <c r="E121" i="2"/>
  <c r="E210" i="2"/>
  <c r="E256" i="2"/>
  <c r="E31" i="2"/>
  <c r="E345" i="2"/>
  <c r="E307" i="2"/>
  <c r="E77" i="2" l="1"/>
  <c r="E308" i="2"/>
  <c r="E211" i="2"/>
  <c r="E166" i="2"/>
  <c r="E346" i="2"/>
  <c r="E32" i="2"/>
  <c r="E257" i="2"/>
  <c r="E122" i="2"/>
  <c r="E78" i="2" l="1"/>
  <c r="E347" i="2"/>
  <c r="E123" i="2"/>
  <c r="E258" i="2"/>
  <c r="E33" i="2"/>
  <c r="E167" i="2"/>
  <c r="E212" i="2"/>
  <c r="E309" i="2"/>
  <c r="E79" i="2" l="1"/>
  <c r="E168" i="2"/>
  <c r="E34" i="2"/>
  <c r="M9" i="3" s="1"/>
  <c r="E259" i="2"/>
  <c r="O9" i="3" s="1"/>
  <c r="E310" i="2"/>
  <c r="E213" i="2"/>
  <c r="E124" i="2"/>
  <c r="E348" i="2"/>
  <c r="E80" i="2" l="1"/>
  <c r="E349" i="2"/>
  <c r="P9" i="3" s="1"/>
  <c r="E125" i="2"/>
  <c r="E260" i="2"/>
  <c r="E35" i="2"/>
  <c r="E214" i="2"/>
  <c r="E311" i="2"/>
  <c r="E169" i="2"/>
  <c r="N9" i="3" s="1"/>
  <c r="E81" i="2" l="1"/>
  <c r="E312" i="2"/>
  <c r="E170" i="2"/>
  <c r="E215" i="2"/>
  <c r="E36" i="2"/>
  <c r="E261" i="2"/>
  <c r="E126" i="2"/>
  <c r="E350" i="2"/>
  <c r="E82" i="2" l="1"/>
  <c r="E351" i="2"/>
  <c r="E127" i="2"/>
  <c r="E37" i="2"/>
  <c r="M10" i="3" s="1"/>
  <c r="E216" i="2"/>
  <c r="E262" i="2"/>
  <c r="O10" i="3" s="1"/>
  <c r="E171" i="2"/>
  <c r="E313" i="2"/>
  <c r="E83" i="2" l="1"/>
  <c r="E314" i="2"/>
  <c r="E263" i="2"/>
  <c r="E217" i="2"/>
  <c r="E128" i="2"/>
  <c r="E172" i="2"/>
  <c r="N10" i="3" s="1"/>
  <c r="E38" i="2"/>
  <c r="E352" i="2"/>
  <c r="P10" i="3" s="1"/>
  <c r="E84" i="2" l="1"/>
  <c r="E218" i="2"/>
  <c r="E264" i="2"/>
  <c r="E353" i="2"/>
  <c r="E39" i="2"/>
  <c r="E173" i="2"/>
  <c r="E129" i="2"/>
  <c r="E316" i="2"/>
  <c r="E315" i="2"/>
  <c r="E85" i="2" l="1"/>
  <c r="E174" i="2"/>
  <c r="E40" i="2"/>
  <c r="E130" i="2"/>
  <c r="E354" i="2"/>
  <c r="E265" i="2"/>
  <c r="E219" i="2"/>
  <c r="E86" i="2" l="1"/>
  <c r="E266" i="2"/>
  <c r="E41" i="2"/>
  <c r="E220" i="2"/>
  <c r="E355" i="2"/>
  <c r="E131" i="2"/>
  <c r="E175" i="2"/>
  <c r="E87" i="2" l="1"/>
  <c r="E176" i="2"/>
  <c r="E132" i="2"/>
  <c r="E221" i="2"/>
  <c r="E42" i="2"/>
  <c r="E356" i="2"/>
  <c r="E267" i="2"/>
  <c r="E88" i="2" l="1"/>
  <c r="E268" i="2"/>
  <c r="O11" i="3" s="1"/>
  <c r="E357" i="2"/>
  <c r="E43" i="2"/>
  <c r="M11" i="3" s="1"/>
  <c r="E222" i="2"/>
  <c r="E133" i="2"/>
  <c r="E177" i="2"/>
  <c r="E89" i="2" l="1"/>
  <c r="E178" i="2"/>
  <c r="N11" i="3" s="1"/>
  <c r="E134" i="2"/>
  <c r="E223" i="2"/>
  <c r="E44" i="2"/>
  <c r="E358" i="2"/>
  <c r="P11" i="3" s="1"/>
  <c r="E269" i="2"/>
  <c r="E91" i="2" l="1"/>
  <c r="E90" i="2"/>
  <c r="E271" i="2"/>
  <c r="E270" i="2"/>
  <c r="E46" i="2"/>
  <c r="E45" i="2"/>
  <c r="E224" i="2"/>
  <c r="E359" i="2"/>
  <c r="E136" i="2"/>
  <c r="E135" i="2"/>
  <c r="E179" i="2"/>
  <c r="E181" i="2" l="1"/>
  <c r="E180" i="2"/>
  <c r="E361" i="2"/>
  <c r="E360" i="2"/>
  <c r="E226" i="2"/>
  <c r="E225" i="2"/>
</calcChain>
</file>

<file path=xl/sharedStrings.xml><?xml version="1.0" encoding="utf-8"?>
<sst xmlns="http://schemas.openxmlformats.org/spreadsheetml/2006/main" count="882" uniqueCount="81">
  <si>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</si>
  <si>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</si>
  <si>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</si>
  <si>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</si>
  <si>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</si>
  <si>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</si>
  <si>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</si>
  <si>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</si>
  <si>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</si>
  <si>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</si>
  <si>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</si>
  <si>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</si>
  <si>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</si>
  <si>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</si>
  <si>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</si>
  <si>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</si>
  <si>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Aasta</t>
  </si>
  <si>
    <t>Majandussektor</t>
  </si>
  <si>
    <t>Rahvaarv</t>
  </si>
  <si>
    <t>Põllumajandus, metsamajandus ja kalapüük</t>
  </si>
  <si>
    <t>Tööstus ja ehitus*</t>
  </si>
  <si>
    <t>Teenused*</t>
  </si>
  <si>
    <t>SKP väärtus jooksevhindades (miljonit eurot)</t>
  </si>
  <si>
    <t>SKP ühe elaniku kohta</t>
  </si>
  <si>
    <t>Teenuste SKP ühe elaniku kohta</t>
  </si>
  <si>
    <t>SUMIFS-iga</t>
  </si>
  <si>
    <t>AVERAGEIFS-iga</t>
  </si>
  <si>
    <t>Column Labels</t>
  </si>
  <si>
    <t>Grand Total</t>
  </si>
  <si>
    <t>Row Labels</t>
  </si>
  <si>
    <t>Sum of SKP ühe elaniku kohta</t>
  </si>
  <si>
    <r>
      <rPr>
        <b/>
        <i/>
        <u/>
        <sz val="11"/>
        <color theme="1"/>
        <rFont val="Calibri"/>
        <family val="2"/>
        <scheme val="minor"/>
      </rPr>
      <t>Tabel 1</t>
    </r>
    <r>
      <rPr>
        <sz val="11"/>
        <color theme="1"/>
        <rFont val="Calibri"/>
        <family val="2"/>
        <charset val="186"/>
        <scheme val="minor"/>
      </rPr>
      <t>. INDEX ja MATCH - rida ja veerg on mõlemad leitud MATCH funktsiooniga</t>
    </r>
  </si>
  <si>
    <r>
      <rPr>
        <b/>
        <i/>
        <u/>
        <sz val="11"/>
        <color theme="1"/>
        <rFont val="Calibri"/>
        <family val="2"/>
        <scheme val="minor"/>
      </rPr>
      <t>Tabel 2</t>
    </r>
    <r>
      <rPr>
        <sz val="11"/>
        <color theme="1"/>
        <rFont val="Calibri"/>
        <family val="2"/>
        <charset val="186"/>
        <scheme val="minor"/>
      </rPr>
      <t>. HLOOKUP</t>
    </r>
  </si>
  <si>
    <r>
      <rPr>
        <b/>
        <i/>
        <u/>
        <sz val="11"/>
        <color theme="1"/>
        <rFont val="Calibri"/>
        <family val="2"/>
        <scheme val="minor"/>
      </rPr>
      <t>Tabel 3</t>
    </r>
    <r>
      <rPr>
        <sz val="11"/>
        <color theme="1"/>
        <rFont val="Calibri"/>
        <family val="2"/>
        <charset val="186"/>
        <scheme val="minor"/>
      </rPr>
      <t>. XLOOKUP</t>
    </r>
  </si>
  <si>
    <r>
      <rPr>
        <b/>
        <i/>
        <u/>
        <sz val="11"/>
        <color theme="1"/>
        <rFont val="Calibri"/>
        <family val="2"/>
        <scheme val="minor"/>
      </rPr>
      <t>Tabel 4</t>
    </r>
    <r>
      <rPr>
        <sz val="11"/>
        <color theme="1"/>
        <rFont val="Calibri"/>
        <family val="2"/>
        <charset val="186"/>
        <scheme val="minor"/>
      </rPr>
      <t>. VLOOKUP ja MATCH</t>
    </r>
  </si>
  <si>
    <t>Tallinn</t>
  </si>
  <si>
    <t>Riia</t>
  </si>
  <si>
    <t>Rooma</t>
  </si>
  <si>
    <t>Viin</t>
  </si>
  <si>
    <t>Madrid</t>
  </si>
  <si>
    <t>London</t>
  </si>
  <si>
    <t>Amsterdam</t>
  </si>
  <si>
    <t>Pariis</t>
  </si>
  <si>
    <t>Berliin</t>
  </si>
  <si>
    <t>Stockholm</t>
  </si>
  <si>
    <t>Helsingi</t>
  </si>
  <si>
    <t>Riik</t>
  </si>
  <si>
    <t>Pealinn</t>
  </si>
  <si>
    <t>Vilnius</t>
  </si>
  <si>
    <t>Eesti</t>
  </si>
  <si>
    <t>Leedu</t>
  </si>
  <si>
    <t>Läti</t>
  </si>
  <si>
    <t>Itaalia</t>
  </si>
  <si>
    <t>Austria</t>
  </si>
  <si>
    <t>Hispaania</t>
  </si>
  <si>
    <t>Suurbritannia</t>
  </si>
  <si>
    <t>Holland</t>
  </si>
  <si>
    <t>Prantsusmaa</t>
  </si>
  <si>
    <t>Saksamaa</t>
  </si>
  <si>
    <t>Rootsi</t>
  </si>
  <si>
    <t>Soome</t>
  </si>
  <si>
    <t>Pealinn:</t>
  </si>
  <si>
    <t>HLOOKUP</t>
  </si>
  <si>
    <t>XLOOKUP</t>
  </si>
  <si>
    <r>
      <t>Pindala km</t>
    </r>
    <r>
      <rPr>
        <vertAlign val="superscript"/>
        <sz val="11"/>
        <color theme="1"/>
        <rFont val="Calibri"/>
        <family val="2"/>
        <scheme val="minor"/>
      </rPr>
      <t>2</t>
    </r>
  </si>
  <si>
    <t>Norra</t>
  </si>
  <si>
    <t>Oslo</t>
  </si>
  <si>
    <t>Poola</t>
  </si>
  <si>
    <t>Varssavi</t>
  </si>
  <si>
    <t>Taani</t>
  </si>
  <si>
    <t>Kopenhagen</t>
  </si>
  <si>
    <t>Ukraina</t>
  </si>
  <si>
    <t>Kiiev</t>
  </si>
  <si>
    <t>Ungari</t>
  </si>
  <si>
    <t>Budapest</t>
  </si>
  <si>
    <t>Kreeka</t>
  </si>
  <si>
    <t>Ateena</t>
  </si>
  <si>
    <t>Pindala:</t>
  </si>
  <si>
    <r>
      <rPr>
        <b/>
        <sz val="12"/>
        <color rgb="FFFF0000"/>
        <rFont val="Calibri"/>
        <family val="2"/>
        <scheme val="minor"/>
      </rPr>
      <t>NB!</t>
    </r>
    <r>
      <rPr>
        <b/>
        <sz val="11"/>
        <color rgb="FFFF0000"/>
        <rFont val="Calibri"/>
        <family val="2"/>
        <scheme val="minor"/>
      </rPr>
      <t xml:space="preserve"> Valemit ei saa kopeerida</t>
    </r>
  </si>
  <si>
    <t>Veeru number on leitud MATCH-iga</t>
  </si>
  <si>
    <t>NB! Rea number tuleks leida MATCH-iga, muidu ei saa kopeerida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</si>
</sst>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2" fontId="4" fillId="0" borderId="0" xfId="0" applyNumberFormat="1" applyFont="1"/>
    <xf numFmtId="44" fontId="0" fillId="0" borderId="0" xfId="1" applyFont="1"/>
    <xf numFmtId="0" fontId="5" fillId="2" borderId="1" xfId="0" applyFont="1" applyFill="1" applyBorder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3" borderId="1" xfId="0" applyNumberFormat="1" applyFill="1" applyBorder="1"/>
    <xf numFmtId="2" fontId="0" fillId="4" borderId="1" xfId="0" applyNumberFormat="1" applyFill="1" applyBorder="1"/>
    <xf numFmtId="0" fontId="8" fillId="0" borderId="0" xfId="0" applyFont="1"/>
    <xf numFmtId="0" fontId="0" fillId="5" borderId="1" xfId="0" applyFill="1" applyBorder="1"/>
    <xf numFmtId="0" fontId="0" fillId="6" borderId="1" xfId="0" applyFill="1" applyBorder="1"/>
    <xf numFmtId="0" fontId="5" fillId="7" borderId="0" xfId="0" applyFont="1" applyFill="1"/>
    <xf numFmtId="3" fontId="0" fillId="0" borderId="0" xfId="0" applyNumberFormat="1"/>
    <xf numFmtId="0" fontId="10" fillId="0" borderId="0" xfId="0" applyFont="1"/>
  </cellXfs>
  <cellStyles count="2">
    <cellStyle name="Currency 2" xfId="1" xr:uid="{563F0E50-54CB-4315-BC19-4E786D194481}"/>
    <cellStyle name="Normal" xfId="0" builtinId="0"/>
  </cellStyles>
  <dxfs count="1">
    <dxf>
      <numFmt numFmtId="2" formatCode="0.00"/>
    </dxf>
  </dxfs>
  <tableStyles count="0" defaultTableStyle="TableStyleMedium2" defaultPivotStyle="PivotStyleLight16"/>
  <colors>
    <mruColors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" refreshedDate="45231.614379976854" createdVersion="8" refreshedVersion="8" minRefreshableVersion="3" recordCount="360" xr:uid="{E931CCD1-8ADD-4DF7-8A66-FDF4EC3AE16A}">
  <cacheSource type="worksheet">
    <worksheetSource ref="A1:F361" sheet="SKP"/>
  </cacheSource>
  <cacheFields count="6">
    <cacheField name="Maakond" numFmtId="0">
      <sharedItems count="15">
        <s v="Harju maakond"/>
        <s v="Hiiu maakond"/>
        <s v="Ida-Viru maakond"/>
        <s v="Jõgeva maakond"/>
        <s v="Järva maakond"/>
        <s v="Lääne maakond"/>
        <s v="Lääne-Viru maakond"/>
        <s v="Põlva maakond"/>
        <s v="Pärnu maakond"/>
        <s v="Rapla maakond"/>
        <s v="Saare maakond"/>
        <s v="Tartu maakond"/>
        <s v="Valga maakond"/>
        <s v="Viljandi maakond"/>
        <s v="Võru maakond"/>
      </sharedItems>
    </cacheField>
    <cacheField name="Aasta" numFmtId="0">
      <sharedItems containsSemiMixedTypes="0" containsString="0" containsNumber="1" containsInteger="1" minValue="2012" maxValue="2019" count="8">
        <n v="2012"/>
        <n v="2013"/>
        <n v="2014"/>
        <n v="2015"/>
        <n v="2016"/>
        <n v="2017"/>
        <n v="2018"/>
        <n v="2019"/>
      </sharedItems>
    </cacheField>
    <cacheField name="Majandussektor" numFmtId="0">
      <sharedItems count="3">
        <s v="Põllumajandus, metsamajandus ja kalapüük"/>
        <s v="Tööstus ja ehitus*"/>
        <s v="Teenused*"/>
      </sharedItems>
    </cacheField>
    <cacheField name="SKP väärtus jooksevhindades (miljonit eurot)" numFmtId="2">
      <sharedItems containsSemiMixedTypes="0" containsString="0" containsNumber="1" minValue="5.04" maxValue="12710.72"/>
    </cacheField>
    <cacheField name="Rahvaarv" numFmtId="0">
      <sharedItems containsSemiMixedTypes="0" containsString="0" containsNumber="1" containsInteger="1" minValue="8582" maxValue="598059"/>
    </cacheField>
    <cacheField name="SKP ühe elaniku kohta" numFmtId="44">
      <sharedItems containsSemiMixedTypes="0" containsString="0" containsNumber="1" minValue="72.01070263333925" maxValue="21253.287719104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n v="98.82"/>
    <n v="566741"/>
    <n v="174.36536266125091"/>
  </r>
  <r>
    <x v="0"/>
    <x v="0"/>
    <x v="1"/>
    <n v="2286.81"/>
    <n v="566741"/>
    <n v="4035.0177594350857"/>
  </r>
  <r>
    <x v="0"/>
    <x v="0"/>
    <x v="2"/>
    <n v="7557.54"/>
    <n v="566741"/>
    <n v="13335.086044595326"/>
  </r>
  <r>
    <x v="1"/>
    <x v="0"/>
    <x v="0"/>
    <n v="8.68"/>
    <n v="8620"/>
    <n v="1006.9605568445476"/>
  </r>
  <r>
    <x v="1"/>
    <x v="0"/>
    <x v="1"/>
    <n v="21.15"/>
    <n v="8620"/>
    <n v="2453.5962877030161"/>
  </r>
  <r>
    <x v="1"/>
    <x v="0"/>
    <x v="2"/>
    <n v="27.91"/>
    <n v="8620"/>
    <n v="3237.8190255220416"/>
  </r>
  <r>
    <x v="2"/>
    <x v="0"/>
    <x v="0"/>
    <n v="18.43"/>
    <n v="153716"/>
    <n v="119.89643238179499"/>
  </r>
  <r>
    <x v="2"/>
    <x v="0"/>
    <x v="1"/>
    <n v="650.86"/>
    <n v="153716"/>
    <n v="4234.1721096047258"/>
  </r>
  <r>
    <x v="2"/>
    <x v="0"/>
    <x v="2"/>
    <n v="475.93"/>
    <n v="153716"/>
    <n v="3096.1643550443673"/>
  </r>
  <r>
    <x v="3"/>
    <x v="0"/>
    <x v="0"/>
    <n v="48.05"/>
    <n v="31967"/>
    <n v="1503.1125848531299"/>
  </r>
  <r>
    <x v="3"/>
    <x v="0"/>
    <x v="1"/>
    <n v="52.5"/>
    <n v="31967"/>
    <n v="1642.318641098633"/>
  </r>
  <r>
    <x v="3"/>
    <x v="0"/>
    <x v="2"/>
    <n v="75.22"/>
    <n v="31967"/>
    <n v="2353.0515844464603"/>
  </r>
  <r>
    <x v="4"/>
    <x v="0"/>
    <x v="0"/>
    <n v="37.29"/>
    <n v="31204"/>
    <n v="1195.0390975515959"/>
  </r>
  <r>
    <x v="4"/>
    <x v="0"/>
    <x v="1"/>
    <n v="99.23"/>
    <n v="31204"/>
    <n v="3180.0410203820024"/>
  </r>
  <r>
    <x v="4"/>
    <x v="0"/>
    <x v="2"/>
    <n v="102.15"/>
    <n v="31204"/>
    <n v="3273.6187668247662"/>
  </r>
  <r>
    <x v="5"/>
    <x v="0"/>
    <x v="0"/>
    <n v="17.32"/>
    <n v="24734"/>
    <n v="700.25066709792191"/>
  </r>
  <r>
    <x v="5"/>
    <x v="0"/>
    <x v="1"/>
    <n v="61.22"/>
    <n v="24734"/>
    <n v="2475.1354410932322"/>
  </r>
  <r>
    <x v="5"/>
    <x v="0"/>
    <x v="2"/>
    <n v="91.29"/>
    <n v="24734"/>
    <n v="3690.870866014393"/>
  </r>
  <r>
    <x v="6"/>
    <x v="0"/>
    <x v="0"/>
    <n v="59.99"/>
    <n v="61154"/>
    <n v="980.96608561991036"/>
  </r>
  <r>
    <x v="6"/>
    <x v="0"/>
    <x v="1"/>
    <n v="210.6"/>
    <n v="61154"/>
    <n v="3443.76492134611"/>
  </r>
  <r>
    <x v="6"/>
    <x v="0"/>
    <x v="2"/>
    <n v="219.95"/>
    <n v="61154"/>
    <n v="3596.6576184713999"/>
  </r>
  <r>
    <x v="7"/>
    <x v="0"/>
    <x v="0"/>
    <n v="30.02"/>
    <n v="28026"/>
    <n v="1071.1482195104545"/>
  </r>
  <r>
    <x v="7"/>
    <x v="0"/>
    <x v="1"/>
    <n v="48.15"/>
    <n v="28026"/>
    <n v="1718.0475272960823"/>
  </r>
  <r>
    <x v="7"/>
    <x v="0"/>
    <x v="2"/>
    <n v="65.88"/>
    <n v="28026"/>
    <n v="2350.6743737957609"/>
  </r>
  <r>
    <x v="8"/>
    <x v="0"/>
    <x v="0"/>
    <n v="58.54"/>
    <n v="84388"/>
    <n v="693.70052614115752"/>
  </r>
  <r>
    <x v="8"/>
    <x v="0"/>
    <x v="1"/>
    <n v="231.04"/>
    <n v="84388"/>
    <n v="2737.8300232260513"/>
  </r>
  <r>
    <x v="8"/>
    <x v="0"/>
    <x v="2"/>
    <n v="386.34"/>
    <n v="84388"/>
    <n v="4578.1390719059582"/>
  </r>
  <r>
    <x v="9"/>
    <x v="0"/>
    <x v="0"/>
    <n v="26.32"/>
    <n v="35503"/>
    <n v="741.34580176323129"/>
  </r>
  <r>
    <x v="9"/>
    <x v="0"/>
    <x v="1"/>
    <n v="65.790000000000006"/>
    <n v="35503"/>
    <n v="1853.0828380700225"/>
  </r>
  <r>
    <x v="9"/>
    <x v="0"/>
    <x v="2"/>
    <n v="96.76"/>
    <n v="35503"/>
    <n v="2725.4034870292653"/>
  </r>
  <r>
    <x v="10"/>
    <x v="0"/>
    <x v="0"/>
    <n v="17.48"/>
    <n v="31835"/>
    <n v="549.08119993717605"/>
  </r>
  <r>
    <x v="10"/>
    <x v="0"/>
    <x v="1"/>
    <n v="108.5"/>
    <n v="31835"/>
    <n v="3408.1985236375058"/>
  </r>
  <r>
    <x v="10"/>
    <x v="0"/>
    <x v="2"/>
    <n v="146.47999999999999"/>
    <n v="31835"/>
    <n v="4601.2250667504322"/>
  </r>
  <r>
    <x v="11"/>
    <x v="0"/>
    <x v="0"/>
    <n v="68.88"/>
    <n v="153479"/>
    <n v="448.79103981652213"/>
  </r>
  <r>
    <x v="11"/>
    <x v="0"/>
    <x v="1"/>
    <n v="411.47"/>
    <n v="153479"/>
    <n v="2680.9530945601678"/>
  </r>
  <r>
    <x v="11"/>
    <x v="0"/>
    <x v="2"/>
    <n v="1073.1500000000001"/>
    <n v="153479"/>
    <n v="6992.1617941216718"/>
  </r>
  <r>
    <x v="12"/>
    <x v="0"/>
    <x v="0"/>
    <n v="24.89"/>
    <n v="31068"/>
    <n v="801.14587356765799"/>
  </r>
  <r>
    <x v="12"/>
    <x v="0"/>
    <x v="1"/>
    <n v="65.58"/>
    <n v="31068"/>
    <n v="2110.8536114329859"/>
  </r>
  <r>
    <x v="12"/>
    <x v="0"/>
    <x v="2"/>
    <n v="78.55"/>
    <n v="31068"/>
    <n v="2528.3249645937944"/>
  </r>
  <r>
    <x v="13"/>
    <x v="0"/>
    <x v="0"/>
    <n v="57.69"/>
    <n v="48604"/>
    <n v="1186.9393465558389"/>
  </r>
  <r>
    <x v="13"/>
    <x v="0"/>
    <x v="1"/>
    <n v="132.88999999999999"/>
    <n v="48604"/>
    <n v="2734.1371080569497"/>
  </r>
  <r>
    <x v="13"/>
    <x v="0"/>
    <x v="2"/>
    <n v="161.18"/>
    <n v="48604"/>
    <n v="3316.1879680684719"/>
  </r>
  <r>
    <x v="14"/>
    <x v="0"/>
    <x v="0"/>
    <n v="21.63"/>
    <n v="34178"/>
    <n v="632.86324536251391"/>
  </r>
  <r>
    <x v="14"/>
    <x v="0"/>
    <x v="1"/>
    <n v="81.14"/>
    <n v="34178"/>
    <n v="2374.0417812628007"/>
  </r>
  <r>
    <x v="14"/>
    <x v="0"/>
    <x v="2"/>
    <n v="111.32"/>
    <n v="34178"/>
    <n v="3257.0659488559891"/>
  </r>
  <r>
    <x v="0"/>
    <x v="1"/>
    <x v="0"/>
    <n v="76.430000000000007"/>
    <n v="567967"/>
    <n v="134.56767734745154"/>
  </r>
  <r>
    <x v="0"/>
    <x v="1"/>
    <x v="1"/>
    <n v="2371.85"/>
    <n v="567967"/>
    <n v="4176.03487526564"/>
  </r>
  <r>
    <x v="0"/>
    <x v="1"/>
    <x v="2"/>
    <n v="8124.5"/>
    <n v="567967"/>
    <n v="14304.528256043044"/>
  </r>
  <r>
    <x v="1"/>
    <x v="1"/>
    <x v="0"/>
    <n v="9.9"/>
    <n v="8638"/>
    <n v="1146.0986339430424"/>
  </r>
  <r>
    <x v="1"/>
    <x v="1"/>
    <x v="1"/>
    <n v="21.33"/>
    <n v="8638"/>
    <n v="2469.3216022227366"/>
  </r>
  <r>
    <x v="1"/>
    <x v="1"/>
    <x v="2"/>
    <n v="27.75"/>
    <n v="8638"/>
    <n v="3212.5492012039822"/>
  </r>
  <r>
    <x v="2"/>
    <x v="1"/>
    <x v="0"/>
    <n v="14.86"/>
    <n v="151909"/>
    <n v="97.821722215273624"/>
  </r>
  <r>
    <x v="2"/>
    <x v="1"/>
    <x v="1"/>
    <n v="801.27"/>
    <n v="151909"/>
    <n v="5274.6710201502219"/>
  </r>
  <r>
    <x v="2"/>
    <x v="1"/>
    <x v="2"/>
    <n v="451.03"/>
    <n v="151909"/>
    <n v="2969.0801729983082"/>
  </r>
  <r>
    <x v="3"/>
    <x v="1"/>
    <x v="0"/>
    <n v="46.07"/>
    <n v="31587"/>
    <n v="1458.5114129230381"/>
  </r>
  <r>
    <x v="3"/>
    <x v="1"/>
    <x v="1"/>
    <n v="62.58"/>
    <n v="31587"/>
    <n v="1981.1947953271915"/>
  </r>
  <r>
    <x v="3"/>
    <x v="1"/>
    <x v="2"/>
    <n v="75.34"/>
    <n v="31587"/>
    <n v="2385.158451261595"/>
  </r>
  <r>
    <x v="4"/>
    <x v="1"/>
    <x v="0"/>
    <n v="36.53"/>
    <n v="30913"/>
    <n v="1181.7034904409147"/>
  </r>
  <r>
    <x v="4"/>
    <x v="1"/>
    <x v="1"/>
    <n v="92.82"/>
    <n v="30913"/>
    <n v="3002.6202568498688"/>
  </r>
  <r>
    <x v="4"/>
    <x v="1"/>
    <x v="2"/>
    <n v="101.21"/>
    <n v="30913"/>
    <n v="3274.0271083362986"/>
  </r>
  <r>
    <x v="5"/>
    <x v="1"/>
    <x v="0"/>
    <n v="14.92"/>
    <n v="24622"/>
    <n v="605.96214767281288"/>
  </r>
  <r>
    <x v="5"/>
    <x v="1"/>
    <x v="1"/>
    <n v="59.21"/>
    <n v="24622"/>
    <n v="2404.7599707578588"/>
  </r>
  <r>
    <x v="5"/>
    <x v="1"/>
    <x v="2"/>
    <n v="94.53"/>
    <n v="24622"/>
    <n v="3839.249451709853"/>
  </r>
  <r>
    <x v="6"/>
    <x v="1"/>
    <x v="0"/>
    <n v="58.66"/>
    <n v="60518"/>
    <n v="969.2983905614858"/>
  </r>
  <r>
    <x v="6"/>
    <x v="1"/>
    <x v="1"/>
    <n v="202.38"/>
    <n v="60518"/>
    <n v="3344.1290194652829"/>
  </r>
  <r>
    <x v="6"/>
    <x v="1"/>
    <x v="2"/>
    <n v="195.13"/>
    <n v="60518"/>
    <n v="3224.3299514194123"/>
  </r>
  <r>
    <x v="7"/>
    <x v="1"/>
    <x v="0"/>
    <n v="21.6"/>
    <n v="27816"/>
    <n v="776.53149266609148"/>
  </r>
  <r>
    <x v="7"/>
    <x v="1"/>
    <x v="1"/>
    <n v="46.62"/>
    <n v="27816"/>
    <n v="1676.013805004314"/>
  </r>
  <r>
    <x v="7"/>
    <x v="1"/>
    <x v="2"/>
    <n v="81.430000000000007"/>
    <n v="27816"/>
    <n v="2927.4518262870292"/>
  </r>
  <r>
    <x v="8"/>
    <x v="1"/>
    <x v="0"/>
    <n v="60.86"/>
    <n v="83677"/>
    <n v="727.32053013372854"/>
  </r>
  <r>
    <x v="8"/>
    <x v="1"/>
    <x v="1"/>
    <n v="242.13"/>
    <n v="83677"/>
    <n v="2893.6266835570109"/>
  </r>
  <r>
    <x v="8"/>
    <x v="1"/>
    <x v="2"/>
    <n v="384.01"/>
    <n v="83677"/>
    <n v="4589.1941632706721"/>
  </r>
  <r>
    <x v="9"/>
    <x v="1"/>
    <x v="0"/>
    <n v="25.6"/>
    <n v="35069"/>
    <n v="729.98944937123952"/>
  </r>
  <r>
    <x v="9"/>
    <x v="1"/>
    <x v="1"/>
    <n v="71.25"/>
    <n v="35069"/>
    <n v="2031.7089167070633"/>
  </r>
  <r>
    <x v="9"/>
    <x v="1"/>
    <x v="2"/>
    <n v="124.84"/>
    <n v="35069"/>
    <n v="3559.8391741994355"/>
  </r>
  <r>
    <x v="10"/>
    <x v="1"/>
    <x v="0"/>
    <n v="17.73"/>
    <n v="31815"/>
    <n v="557.28429985855723"/>
  </r>
  <r>
    <x v="10"/>
    <x v="1"/>
    <x v="1"/>
    <n v="99.75"/>
    <n v="31815"/>
    <n v="3135.3135313531352"/>
  </r>
  <r>
    <x v="10"/>
    <x v="1"/>
    <x v="2"/>
    <n v="157.49"/>
    <n v="31815"/>
    <n v="4950.1807323589501"/>
  </r>
  <r>
    <x v="11"/>
    <x v="1"/>
    <x v="0"/>
    <n v="73.86"/>
    <n v="153100"/>
    <n v="482.42978445460483"/>
  </r>
  <r>
    <x v="11"/>
    <x v="1"/>
    <x v="1"/>
    <n v="431.84"/>
    <n v="153100"/>
    <n v="2820.6401045068583"/>
  </r>
  <r>
    <x v="11"/>
    <x v="1"/>
    <x v="2"/>
    <n v="1110.3800000000001"/>
    <n v="153100"/>
    <n v="7252.6453298497718"/>
  </r>
  <r>
    <x v="12"/>
    <x v="1"/>
    <x v="0"/>
    <n v="29.35"/>
    <n v="30590"/>
    <n v="959.46387708401437"/>
  </r>
  <r>
    <x v="12"/>
    <x v="1"/>
    <x v="1"/>
    <n v="69.510000000000005"/>
    <n v="30590"/>
    <n v="2272.3112128146454"/>
  </r>
  <r>
    <x v="12"/>
    <x v="1"/>
    <x v="2"/>
    <n v="83.16"/>
    <n v="30590"/>
    <n v="2718.5354691075513"/>
  </r>
  <r>
    <x v="13"/>
    <x v="1"/>
    <x v="0"/>
    <n v="65.150000000000006"/>
    <n v="48127"/>
    <n v="1353.7099756893222"/>
  </r>
  <r>
    <x v="13"/>
    <x v="1"/>
    <x v="1"/>
    <n v="133.49"/>
    <n v="48127"/>
    <n v="2773.7029110478529"/>
  </r>
  <r>
    <x v="13"/>
    <x v="1"/>
    <x v="2"/>
    <n v="192.06"/>
    <n v="48127"/>
    <n v="3990.6912959461424"/>
  </r>
  <r>
    <x v="14"/>
    <x v="1"/>
    <x v="0"/>
    <n v="32.46"/>
    <n v="33826"/>
    <n v="959.6168627682847"/>
  </r>
  <r>
    <x v="14"/>
    <x v="1"/>
    <x v="1"/>
    <n v="87.86"/>
    <n v="33826"/>
    <n v="2597.4102761189615"/>
  </r>
  <r>
    <x v="14"/>
    <x v="1"/>
    <x v="2"/>
    <n v="110"/>
    <n v="33826"/>
    <n v="3251.9363802991779"/>
  </r>
  <r>
    <x v="0"/>
    <x v="2"/>
    <x v="0"/>
    <n v="78.849999999999994"/>
    <n v="572103"/>
    <n v="137.82483224174669"/>
  </r>
  <r>
    <x v="0"/>
    <x v="2"/>
    <x v="1"/>
    <n v="2523.56"/>
    <n v="572103"/>
    <n v="4411.0238890549426"/>
  </r>
  <r>
    <x v="0"/>
    <x v="2"/>
    <x v="2"/>
    <n v="8732.83"/>
    <n v="572103"/>
    <n v="15264.436648645436"/>
  </r>
  <r>
    <x v="1"/>
    <x v="2"/>
    <x v="0"/>
    <n v="7.79"/>
    <n v="8589"/>
    <n v="906.97403655838866"/>
  </r>
  <r>
    <x v="1"/>
    <x v="2"/>
    <x v="1"/>
    <n v="21.24"/>
    <n v="8589"/>
    <n v="2472.9304924903945"/>
  </r>
  <r>
    <x v="1"/>
    <x v="2"/>
    <x v="2"/>
    <n v="27"/>
    <n v="8589"/>
    <n v="3143.5557107928748"/>
  </r>
  <r>
    <x v="2"/>
    <x v="2"/>
    <x v="0"/>
    <n v="13.83"/>
    <n v="149483"/>
    <n v="92.518881745750349"/>
  </r>
  <r>
    <x v="2"/>
    <x v="2"/>
    <x v="1"/>
    <n v="757.47"/>
    <n v="149483"/>
    <n v="5067.2651739662706"/>
  </r>
  <r>
    <x v="2"/>
    <x v="2"/>
    <x v="2"/>
    <n v="467.66"/>
    <n v="149483"/>
    <n v="3128.5162861328713"/>
  </r>
  <r>
    <x v="3"/>
    <x v="2"/>
    <x v="0"/>
    <n v="48.89"/>
    <n v="31145"/>
    <n v="1569.7543746989886"/>
  </r>
  <r>
    <x v="3"/>
    <x v="2"/>
    <x v="1"/>
    <n v="59.16"/>
    <n v="31145"/>
    <n v="1899.5023278214801"/>
  </r>
  <r>
    <x v="3"/>
    <x v="2"/>
    <x v="2"/>
    <n v="71.459999999999994"/>
    <n v="31145"/>
    <n v="2294.4292823888263"/>
  </r>
  <r>
    <x v="4"/>
    <x v="2"/>
    <x v="0"/>
    <n v="36.630000000000003"/>
    <n v="30425"/>
    <n v="1203.9441248972885"/>
  </r>
  <r>
    <x v="4"/>
    <x v="2"/>
    <x v="1"/>
    <n v="91.01"/>
    <n v="30425"/>
    <n v="2991.2900575184881"/>
  </r>
  <r>
    <x v="4"/>
    <x v="2"/>
    <x v="2"/>
    <n v="104.37"/>
    <n v="30425"/>
    <n v="3430.4026294165983"/>
  </r>
  <r>
    <x v="5"/>
    <x v="2"/>
    <x v="0"/>
    <n v="15.08"/>
    <n v="24323"/>
    <n v="619.98931052912883"/>
  </r>
  <r>
    <x v="5"/>
    <x v="2"/>
    <x v="1"/>
    <n v="52.94"/>
    <n v="24323"/>
    <n v="2176.5407227726841"/>
  </r>
  <r>
    <x v="5"/>
    <x v="2"/>
    <x v="2"/>
    <n v="94.62"/>
    <n v="24323"/>
    <n v="3890.1451301237512"/>
  </r>
  <r>
    <x v="6"/>
    <x v="2"/>
    <x v="0"/>
    <n v="62.98"/>
    <n v="59583"/>
    <n v="1057.0129063659097"/>
  </r>
  <r>
    <x v="6"/>
    <x v="2"/>
    <x v="1"/>
    <n v="224.92"/>
    <n v="59583"/>
    <n v="3774.9022372153131"/>
  </r>
  <r>
    <x v="6"/>
    <x v="2"/>
    <x v="2"/>
    <n v="188.59"/>
    <n v="59583"/>
    <n v="3165.1645603611769"/>
  </r>
  <r>
    <x v="7"/>
    <x v="2"/>
    <x v="0"/>
    <n v="25.67"/>
    <n v="27641"/>
    <n v="928.69288375963242"/>
  </r>
  <r>
    <x v="7"/>
    <x v="2"/>
    <x v="1"/>
    <n v="43.5"/>
    <n v="27641"/>
    <n v="1573.7491407691473"/>
  </r>
  <r>
    <x v="7"/>
    <x v="2"/>
    <x v="2"/>
    <n v="82.03"/>
    <n v="27641"/>
    <n v="2967.6929199377737"/>
  </r>
  <r>
    <x v="8"/>
    <x v="2"/>
    <x v="0"/>
    <n v="66.06"/>
    <n v="82829"/>
    <n v="797.54675294884646"/>
  </r>
  <r>
    <x v="8"/>
    <x v="2"/>
    <x v="1"/>
    <n v="239.83"/>
    <n v="82829"/>
    <n v="2895.4834659358439"/>
  </r>
  <r>
    <x v="8"/>
    <x v="2"/>
    <x v="2"/>
    <n v="397.06"/>
    <n v="82829"/>
    <n v="4793.7316640307135"/>
  </r>
  <r>
    <x v="9"/>
    <x v="2"/>
    <x v="0"/>
    <n v="38.64"/>
    <n v="34676"/>
    <n v="1114.315376629369"/>
  </r>
  <r>
    <x v="9"/>
    <x v="2"/>
    <x v="1"/>
    <n v="70.28"/>
    <n v="34676"/>
    <n v="2026.7620256084899"/>
  </r>
  <r>
    <x v="9"/>
    <x v="2"/>
    <x v="2"/>
    <n v="125.21"/>
    <n v="34676"/>
    <n v="3610.8547698696507"/>
  </r>
  <r>
    <x v="10"/>
    <x v="2"/>
    <x v="0"/>
    <n v="17.010000000000002"/>
    <n v="31756"/>
    <n v="535.64680690263253"/>
  </r>
  <r>
    <x v="10"/>
    <x v="2"/>
    <x v="1"/>
    <n v="102.83"/>
    <n v="31756"/>
    <n v="3238.1282277364908"/>
  </r>
  <r>
    <x v="10"/>
    <x v="2"/>
    <x v="2"/>
    <n v="160.99"/>
    <n v="31756"/>
    <n v="5069.593147751606"/>
  </r>
  <r>
    <x v="11"/>
    <x v="2"/>
    <x v="0"/>
    <n v="76.430000000000007"/>
    <n v="152188"/>
    <n v="502.20779562120538"/>
  </r>
  <r>
    <x v="11"/>
    <x v="2"/>
    <x v="1"/>
    <n v="471.41"/>
    <n v="152188"/>
    <n v="3097.5503981917104"/>
  </r>
  <r>
    <x v="11"/>
    <x v="2"/>
    <x v="2"/>
    <n v="1180.22"/>
    <n v="152188"/>
    <n v="7755.0135358898206"/>
  </r>
  <r>
    <x v="12"/>
    <x v="2"/>
    <x v="0"/>
    <n v="33.200000000000003"/>
    <n v="30176"/>
    <n v="1100.2120890774127"/>
  </r>
  <r>
    <x v="12"/>
    <x v="2"/>
    <x v="1"/>
    <n v="71.849999999999994"/>
    <n v="30176"/>
    <n v="2381.0312831389183"/>
  </r>
  <r>
    <x v="12"/>
    <x v="2"/>
    <x v="2"/>
    <n v="87.15"/>
    <n v="30176"/>
    <n v="2888.0567338282081"/>
  </r>
  <r>
    <x v="13"/>
    <x v="2"/>
    <x v="0"/>
    <n v="79.989999999999995"/>
    <n v="47476"/>
    <n v="1684.8512932850283"/>
  </r>
  <r>
    <x v="13"/>
    <x v="2"/>
    <x v="1"/>
    <n v="146.25"/>
    <n v="47476"/>
    <n v="3080.5038335158815"/>
  </r>
  <r>
    <x v="13"/>
    <x v="2"/>
    <x v="2"/>
    <n v="187.11"/>
    <n v="47476"/>
    <n v="3941.1492122335494"/>
  </r>
  <r>
    <x v="14"/>
    <x v="2"/>
    <x v="0"/>
    <n v="33.33"/>
    <n v="33426"/>
    <n v="997.12798420391312"/>
  </r>
  <r>
    <x v="14"/>
    <x v="2"/>
    <x v="1"/>
    <n v="90.24"/>
    <n v="33426"/>
    <n v="2699.6948483216656"/>
  </r>
  <r>
    <x v="14"/>
    <x v="2"/>
    <x v="2"/>
    <n v="107.09"/>
    <n v="33426"/>
    <n v="3203.7934541973314"/>
  </r>
  <r>
    <x v="0"/>
    <x v="3"/>
    <x v="0"/>
    <n v="55.55"/>
    <n v="575601"/>
    <n v="96.50782399613621"/>
  </r>
  <r>
    <x v="0"/>
    <x v="3"/>
    <x v="1"/>
    <n v="2551.3000000000002"/>
    <n v="575601"/>
    <n v="4432.4106455687188"/>
  </r>
  <r>
    <x v="0"/>
    <x v="3"/>
    <x v="2"/>
    <n v="9090.7199999999993"/>
    <n v="575601"/>
    <n v="15793.440247671564"/>
  </r>
  <r>
    <x v="1"/>
    <x v="3"/>
    <x v="0"/>
    <n v="8.7100000000000009"/>
    <n v="8582"/>
    <n v="1014.9149382428338"/>
  </r>
  <r>
    <x v="1"/>
    <x v="3"/>
    <x v="1"/>
    <n v="24.49"/>
    <n v="8582"/>
    <n v="2853.647168492193"/>
  </r>
  <r>
    <x v="1"/>
    <x v="3"/>
    <x v="2"/>
    <n v="29.95"/>
    <n v="8582"/>
    <n v="3489.862502913074"/>
  </r>
  <r>
    <x v="2"/>
    <x v="3"/>
    <x v="0"/>
    <n v="13.76"/>
    <n v="147597"/>
    <n v="93.226827103531917"/>
  </r>
  <r>
    <x v="2"/>
    <x v="3"/>
    <x v="1"/>
    <n v="618.14"/>
    <n v="147597"/>
    <n v="4188.0255018733442"/>
  </r>
  <r>
    <x v="2"/>
    <x v="3"/>
    <x v="2"/>
    <n v="479.65"/>
    <n v="147597"/>
    <n v="3249.7272979803111"/>
  </r>
  <r>
    <x v="3"/>
    <x v="3"/>
    <x v="0"/>
    <n v="42.96"/>
    <n v="30841"/>
    <n v="1392.950941927953"/>
  </r>
  <r>
    <x v="3"/>
    <x v="3"/>
    <x v="1"/>
    <n v="61.48"/>
    <n v="30841"/>
    <n v="1993.4502772283649"/>
  </r>
  <r>
    <x v="3"/>
    <x v="3"/>
    <x v="2"/>
    <n v="80.94"/>
    <n v="30841"/>
    <n v="2624.4285204759899"/>
  </r>
  <r>
    <x v="4"/>
    <x v="3"/>
    <x v="0"/>
    <n v="33.44"/>
    <n v="30109"/>
    <n v="1110.6313726792653"/>
  </r>
  <r>
    <x v="4"/>
    <x v="3"/>
    <x v="1"/>
    <n v="89.65"/>
    <n v="30109"/>
    <n v="2977.5150287289516"/>
  </r>
  <r>
    <x v="4"/>
    <x v="3"/>
    <x v="2"/>
    <n v="104.4"/>
    <n v="30109"/>
    <n v="3467.4017735560797"/>
  </r>
  <r>
    <x v="5"/>
    <x v="3"/>
    <x v="0"/>
    <n v="15.58"/>
    <n v="24070"/>
    <n v="647.27877025342752"/>
  </r>
  <r>
    <x v="5"/>
    <x v="3"/>
    <x v="1"/>
    <n v="50.1"/>
    <n v="24070"/>
    <n v="2081.4291649356046"/>
  </r>
  <r>
    <x v="5"/>
    <x v="3"/>
    <x v="2"/>
    <n v="92.72"/>
    <n v="24070"/>
    <n v="3852.0980473618611"/>
  </r>
  <r>
    <x v="6"/>
    <x v="3"/>
    <x v="0"/>
    <n v="57.32"/>
    <n v="59039"/>
    <n v="970.88365317840749"/>
  </r>
  <r>
    <x v="6"/>
    <x v="3"/>
    <x v="1"/>
    <n v="217.5"/>
    <n v="59039"/>
    <n v="3684.0054878978303"/>
  </r>
  <r>
    <x v="6"/>
    <x v="3"/>
    <x v="2"/>
    <n v="202.9"/>
    <n v="59039"/>
    <n v="3436.711326411355"/>
  </r>
  <r>
    <x v="7"/>
    <x v="3"/>
    <x v="0"/>
    <n v="24.11"/>
    <n v="27438"/>
    <n v="878.7083606676872"/>
  </r>
  <r>
    <x v="7"/>
    <x v="3"/>
    <x v="1"/>
    <n v="44.05"/>
    <n v="27438"/>
    <n v="1605.4377141191048"/>
  </r>
  <r>
    <x v="7"/>
    <x v="3"/>
    <x v="2"/>
    <n v="90.37"/>
    <n v="27438"/>
    <n v="3293.607405787594"/>
  </r>
  <r>
    <x v="8"/>
    <x v="3"/>
    <x v="0"/>
    <n v="64.97"/>
    <n v="82349"/>
    <n v="788.95918590389681"/>
  </r>
  <r>
    <x v="8"/>
    <x v="3"/>
    <x v="1"/>
    <n v="267.92"/>
    <n v="82349"/>
    <n v="3253.469987492259"/>
  </r>
  <r>
    <x v="8"/>
    <x v="3"/>
    <x v="2"/>
    <n v="429.69"/>
    <n v="82349"/>
    <n v="5217.914000170008"/>
  </r>
  <r>
    <x v="9"/>
    <x v="3"/>
    <x v="0"/>
    <n v="35.08"/>
    <n v="34436"/>
    <n v="1018.7013590428621"/>
  </r>
  <r>
    <x v="9"/>
    <x v="3"/>
    <x v="1"/>
    <n v="79.81"/>
    <n v="34436"/>
    <n v="2317.6327099546984"/>
  </r>
  <r>
    <x v="9"/>
    <x v="3"/>
    <x v="2"/>
    <n v="132.55000000000001"/>
    <n v="34436"/>
    <n v="3849.1694738064821"/>
  </r>
  <r>
    <x v="10"/>
    <x v="3"/>
    <x v="0"/>
    <n v="16.03"/>
    <n v="31706"/>
    <n v="505.58253958241346"/>
  </r>
  <r>
    <x v="10"/>
    <x v="3"/>
    <x v="1"/>
    <n v="102.73"/>
    <n v="31706"/>
    <n v="3240.0807418154291"/>
  </r>
  <r>
    <x v="10"/>
    <x v="3"/>
    <x v="2"/>
    <n v="179.31"/>
    <n v="31706"/>
    <n v="5655.3964549296661"/>
  </r>
  <r>
    <x v="11"/>
    <x v="3"/>
    <x v="0"/>
    <n v="74.8"/>
    <n v="151377"/>
    <n v="494.13054823387967"/>
  </r>
  <r>
    <x v="11"/>
    <x v="3"/>
    <x v="1"/>
    <n v="492.79"/>
    <n v="151377"/>
    <n v="3255.3822575424274"/>
  </r>
  <r>
    <x v="11"/>
    <x v="3"/>
    <x v="2"/>
    <n v="1230.48"/>
    <n v="151377"/>
    <n v="8128.5796389147627"/>
  </r>
  <r>
    <x v="12"/>
    <x v="3"/>
    <x v="0"/>
    <n v="32.46"/>
    <n v="29944"/>
    <n v="1084.0235105530323"/>
  </r>
  <r>
    <x v="12"/>
    <x v="3"/>
    <x v="1"/>
    <n v="72.650000000000006"/>
    <n v="29944"/>
    <n v="2426.1955650547688"/>
  </r>
  <r>
    <x v="12"/>
    <x v="3"/>
    <x v="2"/>
    <n v="93.12"/>
    <n v="29944"/>
    <n v="3109.8049692759819"/>
  </r>
  <r>
    <x v="13"/>
    <x v="3"/>
    <x v="0"/>
    <n v="74.92"/>
    <n v="47010"/>
    <n v="1593.7034673473729"/>
  </r>
  <r>
    <x v="13"/>
    <x v="3"/>
    <x v="1"/>
    <n v="153.88"/>
    <n v="47010"/>
    <n v="3273.346096575197"/>
  </r>
  <r>
    <x v="13"/>
    <x v="3"/>
    <x v="2"/>
    <n v="187.32"/>
    <n v="47010"/>
    <n v="3984.6841097638799"/>
  </r>
  <r>
    <x v="14"/>
    <x v="3"/>
    <x v="0"/>
    <n v="39.979999999999997"/>
    <n v="33172"/>
    <n v="1205.2333293138793"/>
  </r>
  <r>
    <x v="14"/>
    <x v="3"/>
    <x v="1"/>
    <n v="96.83"/>
    <n v="33172"/>
    <n v="2919.0280959845654"/>
  </r>
  <r>
    <x v="14"/>
    <x v="3"/>
    <x v="2"/>
    <n v="104.46"/>
    <n v="33172"/>
    <n v="3149.041360183287"/>
  </r>
  <r>
    <x v="0"/>
    <x v="4"/>
    <x v="0"/>
    <n v="52.72"/>
    <n v="576265"/>
    <n v="91.485688008121258"/>
  </r>
  <r>
    <x v="0"/>
    <x v="4"/>
    <x v="1"/>
    <n v="2766.84"/>
    <n v="576265"/>
    <n v="4801.3327201894963"/>
  </r>
  <r>
    <x v="0"/>
    <x v="4"/>
    <x v="2"/>
    <n v="9498.34"/>
    <n v="576265"/>
    <n v="16482.590474868332"/>
  </r>
  <r>
    <x v="1"/>
    <x v="4"/>
    <x v="0"/>
    <n v="8.25"/>
    <n v="9348"/>
    <n v="882.54172015404367"/>
  </r>
  <r>
    <x v="1"/>
    <x v="4"/>
    <x v="1"/>
    <n v="29.99"/>
    <n v="9348"/>
    <n v="3208.1728712023964"/>
  </r>
  <r>
    <x v="1"/>
    <x v="4"/>
    <x v="2"/>
    <n v="32.78"/>
    <n v="9348"/>
    <n v="3506.6324347454001"/>
  </r>
  <r>
    <x v="2"/>
    <x v="4"/>
    <x v="0"/>
    <n v="10.55"/>
    <n v="146506"/>
    <n v="72.01070263333925"/>
  </r>
  <r>
    <x v="2"/>
    <x v="4"/>
    <x v="1"/>
    <n v="576.74"/>
    <n v="146506"/>
    <n v="3936.6305816826616"/>
  </r>
  <r>
    <x v="2"/>
    <x v="4"/>
    <x v="2"/>
    <n v="480.48"/>
    <n v="146506"/>
    <n v="3279.5926446698427"/>
  </r>
  <r>
    <x v="3"/>
    <x v="4"/>
    <x v="0"/>
    <n v="29.54"/>
    <n v="31298"/>
    <n v="943.83027669499654"/>
  </r>
  <r>
    <x v="3"/>
    <x v="4"/>
    <x v="1"/>
    <n v="69.599999999999994"/>
    <n v="31298"/>
    <n v="2223.7842673653267"/>
  </r>
  <r>
    <x v="3"/>
    <x v="4"/>
    <x v="2"/>
    <n v="78.349999999999994"/>
    <n v="31298"/>
    <n v="2503.3548469550769"/>
  </r>
  <r>
    <x v="4"/>
    <x v="4"/>
    <x v="0"/>
    <n v="20.92"/>
    <n v="30709"/>
    <n v="681.233514604839"/>
  </r>
  <r>
    <x v="4"/>
    <x v="4"/>
    <x v="1"/>
    <n v="107.51"/>
    <n v="30709"/>
    <n v="3500.9280666905465"/>
  </r>
  <r>
    <x v="4"/>
    <x v="4"/>
    <x v="2"/>
    <n v="109.29"/>
    <n v="30709"/>
    <n v="3558.8915301703082"/>
  </r>
  <r>
    <x v="5"/>
    <x v="4"/>
    <x v="0"/>
    <n v="11.88"/>
    <n v="24580"/>
    <n v="483.31977217249795"/>
  </r>
  <r>
    <x v="5"/>
    <x v="4"/>
    <x v="1"/>
    <n v="56.02"/>
    <n v="24580"/>
    <n v="2279.0886899918632"/>
  </r>
  <r>
    <x v="5"/>
    <x v="4"/>
    <x v="2"/>
    <n v="89.28"/>
    <n v="24580"/>
    <n v="3632.2213181448333"/>
  </r>
  <r>
    <x v="6"/>
    <x v="4"/>
    <x v="0"/>
    <n v="40.4"/>
    <n v="59467"/>
    <n v="679.3683891906436"/>
  </r>
  <r>
    <x v="6"/>
    <x v="4"/>
    <x v="1"/>
    <n v="237.21"/>
    <n v="59467"/>
    <n v="3988.9350396017958"/>
  </r>
  <r>
    <x v="6"/>
    <x v="4"/>
    <x v="2"/>
    <n v="209.44"/>
    <n v="59467"/>
    <n v="3521.9533522794154"/>
  </r>
  <r>
    <x v="7"/>
    <x v="4"/>
    <x v="0"/>
    <n v="14.28"/>
    <n v="28218"/>
    <n v="506.0599617265575"/>
  </r>
  <r>
    <x v="7"/>
    <x v="4"/>
    <x v="1"/>
    <n v="38.619999999999997"/>
    <n v="28218"/>
    <n v="1368.6299525125805"/>
  </r>
  <r>
    <x v="7"/>
    <x v="4"/>
    <x v="2"/>
    <n v="91.77"/>
    <n v="28218"/>
    <n v="3252.1794599192003"/>
  </r>
  <r>
    <x v="8"/>
    <x v="4"/>
    <x v="0"/>
    <n v="56.55"/>
    <n v="82997"/>
    <n v="681.34992831066188"/>
  </r>
  <r>
    <x v="8"/>
    <x v="4"/>
    <x v="1"/>
    <n v="289.33999999999997"/>
    <n v="82997"/>
    <n v="3486.1501018109088"/>
  </r>
  <r>
    <x v="8"/>
    <x v="4"/>
    <x v="2"/>
    <n v="461.99"/>
    <n v="82997"/>
    <n v="5566.3457715339109"/>
  </r>
  <r>
    <x v="9"/>
    <x v="4"/>
    <x v="0"/>
    <n v="28.12"/>
    <n v="34148"/>
    <n v="823.47428839170664"/>
  </r>
  <r>
    <x v="9"/>
    <x v="4"/>
    <x v="1"/>
    <n v="82.08"/>
    <n v="34148"/>
    <n v="2403.6546796298467"/>
  </r>
  <r>
    <x v="9"/>
    <x v="4"/>
    <x v="2"/>
    <n v="137.51"/>
    <n v="34148"/>
    <n v="4026.8829799695445"/>
  </r>
  <r>
    <x v="10"/>
    <x v="4"/>
    <x v="0"/>
    <n v="11.45"/>
    <n v="33481"/>
    <n v="341.9850064215525"/>
  </r>
  <r>
    <x v="10"/>
    <x v="4"/>
    <x v="1"/>
    <n v="109.64"/>
    <n v="33481"/>
    <n v="3274.6931095248051"/>
  </r>
  <r>
    <x v="10"/>
    <x v="4"/>
    <x v="2"/>
    <n v="249.98"/>
    <n v="33481"/>
    <n v="7466.3241838654758"/>
  </r>
  <r>
    <x v="11"/>
    <x v="4"/>
    <x v="0"/>
    <n v="62.24"/>
    <n v="145003"/>
    <n v="429.23249863795922"/>
  </r>
  <r>
    <x v="11"/>
    <x v="4"/>
    <x v="1"/>
    <n v="528.22"/>
    <n v="145003"/>
    <n v="3642.8211830100067"/>
  </r>
  <r>
    <x v="11"/>
    <x v="4"/>
    <x v="2"/>
    <n v="1357.13"/>
    <n v="145003"/>
    <n v="9359.3236002013746"/>
  </r>
  <r>
    <x v="12"/>
    <x v="4"/>
    <x v="0"/>
    <n v="27.64"/>
    <n v="30524"/>
    <n v="905.51697025291571"/>
  </r>
  <r>
    <x v="12"/>
    <x v="4"/>
    <x v="1"/>
    <n v="85.45"/>
    <n v="30524"/>
    <n v="2799.4365089765429"/>
  </r>
  <r>
    <x v="12"/>
    <x v="4"/>
    <x v="2"/>
    <n v="129.5"/>
    <n v="30524"/>
    <n v="4242.5632289346086"/>
  </r>
  <r>
    <x v="13"/>
    <x v="4"/>
    <x v="0"/>
    <n v="60.43"/>
    <n v="47853"/>
    <n v="1262.8257371533655"/>
  </r>
  <r>
    <x v="13"/>
    <x v="4"/>
    <x v="1"/>
    <n v="156.62"/>
    <n v="47853"/>
    <n v="3272.9400455561827"/>
  </r>
  <r>
    <x v="13"/>
    <x v="4"/>
    <x v="2"/>
    <n v="195.16"/>
    <n v="47853"/>
    <n v="4078.323198127599"/>
  </r>
  <r>
    <x v="14"/>
    <x v="4"/>
    <x v="0"/>
    <n v="24.69"/>
    <n v="33973"/>
    <n v="726.75359844582465"/>
  </r>
  <r>
    <x v="14"/>
    <x v="4"/>
    <x v="1"/>
    <n v="95.96"/>
    <n v="33973"/>
    <n v="2824.5960027080328"/>
  </r>
  <r>
    <x v="14"/>
    <x v="4"/>
    <x v="2"/>
    <n v="118.76"/>
    <n v="33973"/>
    <n v="3495.7171871780533"/>
  </r>
  <r>
    <x v="0"/>
    <x v="5"/>
    <x v="0"/>
    <n v="45.93"/>
    <n v="582556"/>
    <n v="78.842205727861355"/>
  </r>
  <r>
    <x v="0"/>
    <x v="5"/>
    <x v="1"/>
    <n v="2920.59"/>
    <n v="582556"/>
    <n v="5013.4064364627602"/>
  </r>
  <r>
    <x v="0"/>
    <x v="5"/>
    <x v="2"/>
    <n v="10518.19"/>
    <n v="582556"/>
    <n v="18055.242757777793"/>
  </r>
  <r>
    <x v="1"/>
    <x v="5"/>
    <x v="0"/>
    <n v="5.04"/>
    <n v="9335"/>
    <n v="539.90358864488485"/>
  </r>
  <r>
    <x v="1"/>
    <x v="5"/>
    <x v="1"/>
    <n v="26.04"/>
    <n v="9335"/>
    <n v="2789.5018746652386"/>
  </r>
  <r>
    <x v="1"/>
    <x v="5"/>
    <x v="2"/>
    <n v="48.1"/>
    <n v="9335"/>
    <n v="5152.651312265667"/>
  </r>
  <r>
    <x v="2"/>
    <x v="5"/>
    <x v="0"/>
    <n v="16.22"/>
    <n v="143880"/>
    <n v="112.73283291631914"/>
  </r>
  <r>
    <x v="2"/>
    <x v="5"/>
    <x v="1"/>
    <n v="682.4"/>
    <n v="143880"/>
    <n v="4742.8412566027246"/>
  </r>
  <r>
    <x v="2"/>
    <x v="5"/>
    <x v="2"/>
    <n v="492.99"/>
    <n v="143880"/>
    <n v="3426.396997497915"/>
  </r>
  <r>
    <x v="3"/>
    <x v="5"/>
    <x v="0"/>
    <n v="41.52"/>
    <n v="30840"/>
    <n v="1346.3035019455253"/>
  </r>
  <r>
    <x v="3"/>
    <x v="5"/>
    <x v="1"/>
    <n v="77.63"/>
    <n v="30840"/>
    <n v="2517.1854734111544"/>
  </r>
  <r>
    <x v="3"/>
    <x v="5"/>
    <x v="2"/>
    <n v="101.54"/>
    <n v="30840"/>
    <n v="3292.4773022049285"/>
  </r>
  <r>
    <x v="4"/>
    <x v="5"/>
    <x v="0"/>
    <n v="36.53"/>
    <n v="30378"/>
    <n v="1202.5149779445651"/>
  </r>
  <r>
    <x v="4"/>
    <x v="5"/>
    <x v="1"/>
    <n v="114.07"/>
    <n v="30378"/>
    <n v="3755.0200803212851"/>
  </r>
  <r>
    <x v="4"/>
    <x v="5"/>
    <x v="2"/>
    <n v="119.89"/>
    <n v="30378"/>
    <n v="3946.6060965172164"/>
  </r>
  <r>
    <x v="5"/>
    <x v="5"/>
    <x v="0"/>
    <n v="14.54"/>
    <n v="24301"/>
    <n v="598.32928686062303"/>
  </r>
  <r>
    <x v="5"/>
    <x v="5"/>
    <x v="1"/>
    <n v="60.36"/>
    <n v="24301"/>
    <n v="2483.8484013003581"/>
  </r>
  <r>
    <x v="5"/>
    <x v="5"/>
    <x v="2"/>
    <n v="95.95"/>
    <n v="24301"/>
    <n v="3948.3971853010166"/>
  </r>
  <r>
    <x v="6"/>
    <x v="5"/>
    <x v="0"/>
    <n v="49.83"/>
    <n v="58856"/>
    <n v="846.64265325540305"/>
  </r>
  <r>
    <x v="6"/>
    <x v="5"/>
    <x v="1"/>
    <n v="264.99"/>
    <n v="58856"/>
    <n v="4502.3447057224412"/>
  </r>
  <r>
    <x v="6"/>
    <x v="5"/>
    <x v="2"/>
    <n v="230.36"/>
    <n v="58856"/>
    <n v="3913.9594943591137"/>
  </r>
  <r>
    <x v="7"/>
    <x v="5"/>
    <x v="0"/>
    <n v="24.24"/>
    <n v="27963"/>
    <n v="866.85977899367026"/>
  </r>
  <r>
    <x v="7"/>
    <x v="5"/>
    <x v="1"/>
    <n v="45.52"/>
    <n v="27963"/>
    <n v="1627.8653935557702"/>
  </r>
  <r>
    <x v="7"/>
    <x v="5"/>
    <x v="2"/>
    <n v="99.06"/>
    <n v="27963"/>
    <n v="3542.5383542538352"/>
  </r>
  <r>
    <x v="8"/>
    <x v="5"/>
    <x v="0"/>
    <n v="65.510000000000005"/>
    <n v="82535"/>
    <n v="793.72387471981597"/>
  </r>
  <r>
    <x v="8"/>
    <x v="5"/>
    <x v="1"/>
    <n v="304.7"/>
    <n v="82535"/>
    <n v="3691.7671290967469"/>
  </r>
  <r>
    <x v="8"/>
    <x v="5"/>
    <x v="2"/>
    <n v="481.29"/>
    <n v="82535"/>
    <n v="5831.3442781850126"/>
  </r>
  <r>
    <x v="9"/>
    <x v="5"/>
    <x v="0"/>
    <n v="28.71"/>
    <n v="34085"/>
    <n v="842.30599970661581"/>
  </r>
  <r>
    <x v="9"/>
    <x v="5"/>
    <x v="1"/>
    <n v="98.22"/>
    <n v="34085"/>
    <n v="2881.6194807099896"/>
  </r>
  <r>
    <x v="9"/>
    <x v="5"/>
    <x v="2"/>
    <n v="154.74"/>
    <n v="34085"/>
    <n v="4539.8269033299102"/>
  </r>
  <r>
    <x v="10"/>
    <x v="5"/>
    <x v="0"/>
    <n v="15.38"/>
    <n v="33307"/>
    <n v="461.76479418740803"/>
  </r>
  <r>
    <x v="10"/>
    <x v="5"/>
    <x v="1"/>
    <n v="117.12"/>
    <n v="33307"/>
    <n v="3516.3779385714715"/>
  </r>
  <r>
    <x v="10"/>
    <x v="5"/>
    <x v="2"/>
    <n v="213.24"/>
    <n v="33307"/>
    <n v="6402.2577836490827"/>
  </r>
  <r>
    <x v="11"/>
    <x v="5"/>
    <x v="0"/>
    <n v="75.290000000000006"/>
    <n v="145550"/>
    <n v="517.27928546891098"/>
  </r>
  <r>
    <x v="11"/>
    <x v="5"/>
    <x v="1"/>
    <n v="568.41"/>
    <n v="145550"/>
    <n v="3905.2559257986945"/>
  </r>
  <r>
    <x v="11"/>
    <x v="5"/>
    <x v="2"/>
    <n v="1495.26"/>
    <n v="145550"/>
    <n v="10273.170731707318"/>
  </r>
  <r>
    <x v="12"/>
    <x v="5"/>
    <x v="0"/>
    <n v="28.76"/>
    <n v="30084"/>
    <n v="955.9898949607765"/>
  </r>
  <r>
    <x v="12"/>
    <x v="5"/>
    <x v="1"/>
    <n v="85.66"/>
    <n v="30084"/>
    <n v="2847.3607233080706"/>
  </r>
  <r>
    <x v="12"/>
    <x v="5"/>
    <x v="2"/>
    <n v="102.15"/>
    <n v="30084"/>
    <n v="3395.4926206621458"/>
  </r>
  <r>
    <x v="13"/>
    <x v="5"/>
    <x v="0"/>
    <n v="89.02"/>
    <n v="47288"/>
    <n v="1882.5071899847742"/>
  </r>
  <r>
    <x v="13"/>
    <x v="5"/>
    <x v="1"/>
    <n v="163.76"/>
    <n v="47288"/>
    <n v="3463.035019455253"/>
  </r>
  <r>
    <x v="13"/>
    <x v="5"/>
    <x v="2"/>
    <n v="218.53"/>
    <n v="47288"/>
    <n v="4621.2569785146334"/>
  </r>
  <r>
    <x v="14"/>
    <x v="5"/>
    <x v="0"/>
    <n v="29.96"/>
    <n v="33505"/>
    <n v="894.19489628413669"/>
  </r>
  <r>
    <x v="14"/>
    <x v="5"/>
    <x v="1"/>
    <n v="104.77"/>
    <n v="33505"/>
    <n v="3126.9959707506341"/>
  </r>
  <r>
    <x v="14"/>
    <x v="5"/>
    <x v="2"/>
    <n v="128.43"/>
    <n v="33505"/>
    <n v="3833.1592299656768"/>
  </r>
  <r>
    <x v="0"/>
    <x v="6"/>
    <x v="0"/>
    <n v="67.209999999999994"/>
    <n v="589610"/>
    <n v="113.99060395854887"/>
  </r>
  <r>
    <x v="0"/>
    <x v="6"/>
    <x v="1"/>
    <n v="3091.34"/>
    <n v="589610"/>
    <n v="5243.0250504570822"/>
  </r>
  <r>
    <x v="0"/>
    <x v="6"/>
    <x v="2"/>
    <n v="11489.15"/>
    <n v="589610"/>
    <n v="19486.016180186904"/>
  </r>
  <r>
    <x v="1"/>
    <x v="6"/>
    <x v="0"/>
    <n v="6.5"/>
    <n v="9387"/>
    <n v="692.44700117183334"/>
  </r>
  <r>
    <x v="1"/>
    <x v="6"/>
    <x v="1"/>
    <n v="32.69"/>
    <n v="9387"/>
    <n v="3482.4757643549588"/>
  </r>
  <r>
    <x v="1"/>
    <x v="6"/>
    <x v="2"/>
    <n v="52.65"/>
    <n v="9387"/>
    <n v="5608.8207094918507"/>
  </r>
  <r>
    <x v="2"/>
    <x v="6"/>
    <x v="0"/>
    <n v="12.95"/>
    <n v="138266"/>
    <n v="93.660046576888021"/>
  </r>
  <r>
    <x v="2"/>
    <x v="6"/>
    <x v="1"/>
    <n v="857.98"/>
    <n v="138266"/>
    <n v="6205.2854642500688"/>
  </r>
  <r>
    <x v="2"/>
    <x v="6"/>
    <x v="2"/>
    <n v="534.74"/>
    <n v="138266"/>
    <n v="3867.4728422027106"/>
  </r>
  <r>
    <x v="3"/>
    <x v="6"/>
    <x v="0"/>
    <n v="27.92"/>
    <n v="29119"/>
    <n v="958.82413544421172"/>
  </r>
  <r>
    <x v="3"/>
    <x v="6"/>
    <x v="1"/>
    <n v="68.41"/>
    <n v="29119"/>
    <n v="2349.325182870291"/>
  </r>
  <r>
    <x v="3"/>
    <x v="6"/>
    <x v="2"/>
    <n v="115.18"/>
    <n v="29119"/>
    <n v="3955.4929770939934"/>
  </r>
  <r>
    <x v="4"/>
    <x v="6"/>
    <x v="0"/>
    <n v="27.53"/>
    <n v="30661"/>
    <n v="897.88330452366199"/>
  </r>
  <r>
    <x v="4"/>
    <x v="6"/>
    <x v="1"/>
    <n v="124.84"/>
    <n v="30661"/>
    <n v="4071.6219301392648"/>
  </r>
  <r>
    <x v="4"/>
    <x v="6"/>
    <x v="2"/>
    <n v="140.87"/>
    <n v="30661"/>
    <n v="4594.4359283780695"/>
  </r>
  <r>
    <x v="5"/>
    <x v="6"/>
    <x v="0"/>
    <n v="12.06"/>
    <n v="20646"/>
    <n v="584.1325196163906"/>
  </r>
  <r>
    <x v="5"/>
    <x v="6"/>
    <x v="1"/>
    <n v="54.73"/>
    <n v="20646"/>
    <n v="2650.8766831347475"/>
  </r>
  <r>
    <x v="5"/>
    <x v="6"/>
    <x v="2"/>
    <n v="105.68"/>
    <n v="20646"/>
    <n v="5118.6670541509247"/>
  </r>
  <r>
    <x v="6"/>
    <x v="6"/>
    <x v="0"/>
    <n v="35.61"/>
    <n v="59791"/>
    <n v="595.57458480373305"/>
  </r>
  <r>
    <x v="6"/>
    <x v="6"/>
    <x v="1"/>
    <n v="279.91000000000003"/>
    <n v="59791"/>
    <n v="4681.4738004047431"/>
  </r>
  <r>
    <x v="6"/>
    <x v="6"/>
    <x v="2"/>
    <n v="241.76"/>
    <n v="59791"/>
    <n v="4043.4179057048718"/>
  </r>
  <r>
    <x v="7"/>
    <x v="6"/>
    <x v="0"/>
    <n v="17.5"/>
    <n v="25290"/>
    <n v="691.9731119019375"/>
  </r>
  <r>
    <x v="7"/>
    <x v="6"/>
    <x v="1"/>
    <n v="40.770000000000003"/>
    <n v="25290"/>
    <n v="1612.0996441281138"/>
  </r>
  <r>
    <x v="7"/>
    <x v="6"/>
    <x v="2"/>
    <n v="100.53"/>
    <n v="25290"/>
    <n v="3975.0889679715301"/>
  </r>
  <r>
    <x v="8"/>
    <x v="6"/>
    <x v="0"/>
    <n v="58.97"/>
    <n v="85756"/>
    <n v="687.64867764354676"/>
  </r>
  <r>
    <x v="8"/>
    <x v="6"/>
    <x v="1"/>
    <n v="319.06"/>
    <n v="85756"/>
    <n v="3720.5559960819069"/>
  </r>
  <r>
    <x v="8"/>
    <x v="6"/>
    <x v="2"/>
    <n v="564.70000000000005"/>
    <n v="85756"/>
    <n v="6584.9619851672187"/>
  </r>
  <r>
    <x v="9"/>
    <x v="6"/>
    <x v="0"/>
    <n v="22.96"/>
    <n v="33299"/>
    <n v="689.51019550136641"/>
  </r>
  <r>
    <x v="9"/>
    <x v="6"/>
    <x v="1"/>
    <n v="119.2"/>
    <n v="33299"/>
    <n v="3579.6870776900209"/>
  </r>
  <r>
    <x v="9"/>
    <x v="6"/>
    <x v="2"/>
    <n v="179.44"/>
    <n v="33299"/>
    <n v="5388.750412925313"/>
  </r>
  <r>
    <x v="10"/>
    <x v="6"/>
    <x v="0"/>
    <n v="13.97"/>
    <n v="33231"/>
    <n v="420.39059913935785"/>
  </r>
  <r>
    <x v="10"/>
    <x v="6"/>
    <x v="1"/>
    <n v="120.07"/>
    <n v="33231"/>
    <n v="3613.1925009780025"/>
  </r>
  <r>
    <x v="10"/>
    <x v="6"/>
    <x v="2"/>
    <n v="242.51"/>
    <n v="33231"/>
    <n v="7297.703951129969"/>
  </r>
  <r>
    <x v="11"/>
    <x v="6"/>
    <x v="0"/>
    <n v="61.21"/>
    <n v="151122"/>
    <n v="405.03698998160428"/>
  </r>
  <r>
    <x v="11"/>
    <x v="6"/>
    <x v="1"/>
    <n v="636.96"/>
    <n v="151122"/>
    <n v="4214.8727518164133"/>
  </r>
  <r>
    <x v="11"/>
    <x v="6"/>
    <x v="2"/>
    <n v="1658.45"/>
    <n v="151122"/>
    <n v="10974.245973451913"/>
  </r>
  <r>
    <x v="12"/>
    <x v="6"/>
    <x v="0"/>
    <n v="25.07"/>
    <n v="28669"/>
    <n v="874.46370644249885"/>
  </r>
  <r>
    <x v="12"/>
    <x v="6"/>
    <x v="1"/>
    <n v="93.48"/>
    <n v="28669"/>
    <n v="3260.6648296068925"/>
  </r>
  <r>
    <x v="12"/>
    <x v="6"/>
    <x v="2"/>
    <n v="110.53"/>
    <n v="28669"/>
    <n v="3855.3838641040848"/>
  </r>
  <r>
    <x v="13"/>
    <x v="6"/>
    <x v="0"/>
    <n v="75.5"/>
    <n v="46782"/>
    <n v="1613.8685819332222"/>
  </r>
  <r>
    <x v="13"/>
    <x v="6"/>
    <x v="1"/>
    <n v="182.44"/>
    <n v="46782"/>
    <n v="3899.7905177204907"/>
  </r>
  <r>
    <x v="13"/>
    <x v="6"/>
    <x v="2"/>
    <n v="253.39"/>
    <n v="46782"/>
    <n v="5416.3994698815786"/>
  </r>
  <r>
    <x v="14"/>
    <x v="6"/>
    <x v="0"/>
    <n v="28.38"/>
    <n v="36133"/>
    <n v="785.43159992250855"/>
  </r>
  <r>
    <x v="14"/>
    <x v="6"/>
    <x v="1"/>
    <n v="115.81"/>
    <n v="36133"/>
    <n v="3205.1033681122522"/>
  </r>
  <r>
    <x v="14"/>
    <x v="6"/>
    <x v="2"/>
    <n v="144.62"/>
    <n v="36133"/>
    <n v="4002.4354468214651"/>
  </r>
  <r>
    <x v="0"/>
    <x v="7"/>
    <x v="0"/>
    <n v="82.15"/>
    <n v="598059"/>
    <n v="137.3610295974143"/>
  </r>
  <r>
    <x v="0"/>
    <x v="7"/>
    <x v="1"/>
    <n v="3113.63"/>
    <n v="598059"/>
    <n v="5206.2254727376394"/>
  </r>
  <r>
    <x v="0"/>
    <x v="7"/>
    <x v="2"/>
    <n v="12710.72"/>
    <n v="598059"/>
    <n v="21253.287719104635"/>
  </r>
  <r>
    <x v="1"/>
    <x v="7"/>
    <x v="0"/>
    <n v="7.03"/>
    <n v="9387"/>
    <n v="748.9080643443059"/>
  </r>
  <r>
    <x v="1"/>
    <x v="7"/>
    <x v="1"/>
    <n v="33.4"/>
    <n v="9387"/>
    <n v="3558.1122829444976"/>
  </r>
  <r>
    <x v="1"/>
    <x v="7"/>
    <x v="2"/>
    <n v="57.25"/>
    <n v="9387"/>
    <n v="6098.8601257057635"/>
  </r>
  <r>
    <x v="2"/>
    <x v="7"/>
    <x v="0"/>
    <n v="17.329999999999998"/>
    <n v="136240"/>
    <n v="127.20199647680563"/>
  </r>
  <r>
    <x v="2"/>
    <x v="7"/>
    <x v="1"/>
    <n v="827.64"/>
    <n v="136240"/>
    <n v="6074.8678802113918"/>
  </r>
  <r>
    <x v="2"/>
    <x v="7"/>
    <x v="2"/>
    <n v="578.05999999999995"/>
    <n v="136240"/>
    <n v="4242.9536112742217"/>
  </r>
  <r>
    <x v="3"/>
    <x v="7"/>
    <x v="0"/>
    <n v="43.72"/>
    <n v="28734"/>
    <n v="1521.542423609661"/>
  </r>
  <r>
    <x v="3"/>
    <x v="7"/>
    <x v="1"/>
    <n v="70.69"/>
    <n v="28734"/>
    <n v="2460.1517366186399"/>
  </r>
  <r>
    <x v="3"/>
    <x v="7"/>
    <x v="2"/>
    <n v="124.95"/>
    <n v="28734"/>
    <n v="4348.5069951973273"/>
  </r>
  <r>
    <x v="4"/>
    <x v="7"/>
    <x v="0"/>
    <n v="41.88"/>
    <n v="30286"/>
    <n v="1382.8171432344977"/>
  </r>
  <r>
    <x v="4"/>
    <x v="7"/>
    <x v="1"/>
    <n v="130.91999999999999"/>
    <n v="30286"/>
    <n v="4322.7894076470975"/>
  </r>
  <r>
    <x v="4"/>
    <x v="7"/>
    <x v="2"/>
    <n v="154.16999999999999"/>
    <n v="30286"/>
    <n v="5090.4708446146733"/>
  </r>
  <r>
    <x v="5"/>
    <x v="7"/>
    <x v="0"/>
    <n v="15.43"/>
    <n v="20507"/>
    <n v="752.42600087774906"/>
  </r>
  <r>
    <x v="5"/>
    <x v="7"/>
    <x v="1"/>
    <n v="55.89"/>
    <n v="20507"/>
    <n v="2725.4108353245233"/>
  </r>
  <r>
    <x v="5"/>
    <x v="7"/>
    <x v="2"/>
    <n v="114.52"/>
    <n v="20507"/>
    <n v="5584.4345833130146"/>
  </r>
  <r>
    <x v="6"/>
    <x v="7"/>
    <x v="0"/>
    <n v="63.96"/>
    <n v="59325"/>
    <n v="1078.1289506953224"/>
  </r>
  <r>
    <x v="6"/>
    <x v="7"/>
    <x v="1"/>
    <n v="289.91000000000003"/>
    <n v="59325"/>
    <n v="4886.8099452170245"/>
  </r>
  <r>
    <x v="6"/>
    <x v="7"/>
    <x v="2"/>
    <n v="260.18"/>
    <n v="59325"/>
    <n v="4385.67214496418"/>
  </r>
  <r>
    <x v="7"/>
    <x v="7"/>
    <x v="0"/>
    <n v="25.75"/>
    <n v="25006"/>
    <n v="1029.7528593137647"/>
  </r>
  <r>
    <x v="7"/>
    <x v="7"/>
    <x v="1"/>
    <n v="42.65"/>
    <n v="25006"/>
    <n v="1705.5906582420218"/>
  </r>
  <r>
    <x v="7"/>
    <x v="7"/>
    <x v="2"/>
    <n v="109.23"/>
    <n v="25006"/>
    <n v="4368.1516436055344"/>
  </r>
  <r>
    <x v="8"/>
    <x v="7"/>
    <x v="0"/>
    <n v="86.55"/>
    <n v="85938"/>
    <n v="1007.1214131117782"/>
  </r>
  <r>
    <x v="8"/>
    <x v="7"/>
    <x v="1"/>
    <n v="321.23"/>
    <n v="85938"/>
    <n v="3737.9273429681862"/>
  </r>
  <r>
    <x v="8"/>
    <x v="7"/>
    <x v="2"/>
    <n v="608.97"/>
    <n v="85938"/>
    <n v="7086.1551350973959"/>
  </r>
  <r>
    <x v="9"/>
    <x v="7"/>
    <x v="0"/>
    <n v="35.119999999999997"/>
    <n v="33311"/>
    <n v="1054.3063852781363"/>
  </r>
  <r>
    <x v="9"/>
    <x v="7"/>
    <x v="1"/>
    <n v="124.96"/>
    <n v="33311"/>
    <n v="3751.3133799645761"/>
  </r>
  <r>
    <x v="9"/>
    <x v="7"/>
    <x v="2"/>
    <n v="194.47"/>
    <n v="33311"/>
    <n v="5838.0114676833482"/>
  </r>
  <r>
    <x v="10"/>
    <x v="7"/>
    <x v="0"/>
    <n v="21.31"/>
    <n v="33108"/>
    <n v="643.65108130965325"/>
  </r>
  <r>
    <x v="10"/>
    <x v="7"/>
    <x v="1"/>
    <n v="125.39"/>
    <n v="33108"/>
    <n v="3787.3021626193067"/>
  </r>
  <r>
    <x v="10"/>
    <x v="7"/>
    <x v="2"/>
    <n v="259.76"/>
    <n v="33108"/>
    <n v="7845.8378639603725"/>
  </r>
  <r>
    <x v="11"/>
    <x v="7"/>
    <x v="0"/>
    <n v="87.98"/>
    <n v="152977"/>
    <n v="575.11913555632543"/>
  </r>
  <r>
    <x v="11"/>
    <x v="7"/>
    <x v="1"/>
    <n v="649.16"/>
    <n v="152977"/>
    <n v="4243.5137308222802"/>
  </r>
  <r>
    <x v="11"/>
    <x v="7"/>
    <x v="2"/>
    <n v="1840.54"/>
    <n v="152977"/>
    <n v="12031.481856749708"/>
  </r>
  <r>
    <x v="12"/>
    <x v="7"/>
    <x v="0"/>
    <n v="33.6"/>
    <n v="28370"/>
    <n v="1184.3496651392315"/>
  </r>
  <r>
    <x v="12"/>
    <x v="7"/>
    <x v="1"/>
    <n v="99.12"/>
    <n v="28370"/>
    <n v="3493.8315121607334"/>
  </r>
  <r>
    <x v="12"/>
    <x v="7"/>
    <x v="2"/>
    <n v="118.48"/>
    <n v="28370"/>
    <n v="4176.2425096933384"/>
  </r>
  <r>
    <x v="13"/>
    <x v="7"/>
    <x v="0"/>
    <n v="101.2"/>
    <n v="46371"/>
    <n v="2182.398481809752"/>
  </r>
  <r>
    <x v="13"/>
    <x v="7"/>
    <x v="1"/>
    <n v="188.55"/>
    <n v="46371"/>
    <n v="4066.1189105259755"/>
  </r>
  <r>
    <x v="13"/>
    <x v="7"/>
    <x v="2"/>
    <n v="277.06"/>
    <n v="46371"/>
    <n v="5974.8549740139315"/>
  </r>
  <r>
    <x v="14"/>
    <x v="7"/>
    <x v="0"/>
    <n v="37.840000000000003"/>
    <n v="35782"/>
    <n v="1057.5149516516685"/>
  </r>
  <r>
    <x v="14"/>
    <x v="7"/>
    <x v="1"/>
    <n v="122.38"/>
    <n v="35782"/>
    <n v="3420.155385389302"/>
  </r>
  <r>
    <x v="14"/>
    <x v="7"/>
    <x v="2"/>
    <n v="155.78"/>
    <n v="35782"/>
    <n v="4353.58560169917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8AC30C-B457-4DE9-802F-7D3B7F5EAF9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20" firstHeaderRow="1" firstDataRow="2" firstDataCol="1" rowPageCount="1" colPageCount="1"/>
  <pivotFields count="6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2"/>
        <item x="1"/>
        <item t="default"/>
      </items>
    </pivotField>
    <pivotField numFmtId="2" showAll="0"/>
    <pivotField showAll="0"/>
    <pivotField dataField="1" numFmtId="44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" item="1" hier="-1"/>
  </pageFields>
  <dataFields count="1">
    <dataField name="Sum of SKP ühe elaniku kohta" fld="5" baseField="0" baseItem="0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D6EB-439D-4768-A4F5-535FF142FFA7}">
  <sheetPr>
    <tabColor rgb="FFFFC000"/>
  </sheetPr>
  <dimension ref="A1:O365"/>
  <sheetViews>
    <sheetView topLeftCell="A3" zoomScaleNormal="100" workbookViewId="0">
      <selection activeCell="C3" sqref="C3"/>
    </sheetView>
  </sheetViews>
  <sheetFormatPr defaultRowHeight="15" x14ac:dyDescent="0.25"/>
  <cols>
    <col min="1" max="1" width="18.140625" customWidth="1"/>
    <col min="2" max="2" width="9.5703125" customWidth="1"/>
    <col min="3" max="3" width="40.5703125" bestFit="1" customWidth="1"/>
    <col min="4" max="4" width="27.140625" bestFit="1" customWidth="1"/>
    <col min="5" max="5" width="10" customWidth="1"/>
    <col min="6" max="6" width="14.28515625" customWidth="1"/>
    <col min="10" max="10" width="9.42578125" customWidth="1"/>
    <col min="12" max="12" width="14.5703125" customWidth="1"/>
    <col min="13" max="13" width="16.42578125" customWidth="1"/>
    <col min="15" max="15" width="16.5703125" customWidth="1"/>
    <col min="17" max="17" width="14.7109375" customWidth="1"/>
  </cols>
  <sheetData>
    <row r="1" spans="1:15" ht="30" x14ac:dyDescent="0.25">
      <c r="A1" s="4" t="s">
        <v>15</v>
      </c>
      <c r="B1" s="4" t="s">
        <v>16</v>
      </c>
      <c r="C1" s="4" t="s">
        <v>17</v>
      </c>
      <c r="D1" s="5" t="s">
        <v>22</v>
      </c>
      <c r="E1" s="4" t="s">
        <v>18</v>
      </c>
      <c r="F1" s="5" t="s">
        <v>23</v>
      </c>
    </row>
    <row r="2" spans="1:15" x14ac:dyDescent="0.25">
      <c r="A2" s="6" t="s">
        <v>0</v>
      </c>
      <c r="B2" s="6">
        <v>2012</v>
      </c>
      <c r="C2" s="6" t="s">
        <v>19</v>
      </c>
      <c r="D2" s="7">
        <v>98.82</v>
      </c>
      <c r="E2">
        <f>INDEX(rahvaarvud,MATCH(A2,maakonnad,0),MATCH(B2,aastaarv,0))</f>
        <v>566741</v>
      </c>
      <c r="F2" s="8">
        <f>D2*1000000/E2</f>
        <v>174.36536266125091</v>
      </c>
    </row>
    <row r="3" spans="1:15" x14ac:dyDescent="0.25">
      <c r="A3" s="6" t="s">
        <v>0</v>
      </c>
      <c r="B3" s="6">
        <v>2012</v>
      </c>
      <c r="C3" s="6" t="s">
        <v>20</v>
      </c>
      <c r="D3" s="7">
        <v>2286.81</v>
      </c>
      <c r="E3">
        <f t="shared" ref="E3:E65" si="0">INDEX(rahvaarvud,MATCH(A3,maakonnad,0),MATCH(B3,aastaarv,0))</f>
        <v>566741</v>
      </c>
      <c r="F3" s="8">
        <f t="shared" ref="F3:F66" si="1">D3*1000000/E3</f>
        <v>4035.0177594350857</v>
      </c>
    </row>
    <row r="4" spans="1:15" x14ac:dyDescent="0.25">
      <c r="A4" s="6" t="s">
        <v>0</v>
      </c>
      <c r="B4" s="6">
        <v>2012</v>
      </c>
      <c r="C4" s="6" t="s">
        <v>21</v>
      </c>
      <c r="D4" s="7">
        <v>7557.54</v>
      </c>
      <c r="E4">
        <f>INDEX(rahvaarvud,MATCH(A4,maakonnad,0),MATCH(B4,aastaarv,0))</f>
        <v>566741</v>
      </c>
      <c r="F4" s="8">
        <f t="shared" si="1"/>
        <v>13335.086044595326</v>
      </c>
    </row>
    <row r="5" spans="1:15" x14ac:dyDescent="0.25">
      <c r="A5" s="6" t="s">
        <v>1</v>
      </c>
      <c r="B5" s="6">
        <v>2012</v>
      </c>
      <c r="C5" s="6" t="s">
        <v>19</v>
      </c>
      <c r="D5" s="7">
        <v>8.68</v>
      </c>
      <c r="E5">
        <f t="shared" si="0"/>
        <v>8620</v>
      </c>
      <c r="F5" s="8">
        <f t="shared" si="1"/>
        <v>1006.9605568445476</v>
      </c>
    </row>
    <row r="6" spans="1:15" x14ac:dyDescent="0.25">
      <c r="A6" s="6" t="s">
        <v>1</v>
      </c>
      <c r="B6" s="6">
        <v>2012</v>
      </c>
      <c r="C6" s="6" t="s">
        <v>20</v>
      </c>
      <c r="D6" s="7">
        <v>21.15</v>
      </c>
      <c r="E6">
        <f t="shared" si="0"/>
        <v>8620</v>
      </c>
      <c r="F6" s="8">
        <f t="shared" si="1"/>
        <v>2453.5962877030161</v>
      </c>
    </row>
    <row r="7" spans="1:15" x14ac:dyDescent="0.25">
      <c r="A7" s="6" t="s">
        <v>1</v>
      </c>
      <c r="B7" s="6">
        <v>2012</v>
      </c>
      <c r="C7" s="6" t="s">
        <v>21</v>
      </c>
      <c r="D7" s="7">
        <v>27.91</v>
      </c>
      <c r="E7">
        <f t="shared" si="0"/>
        <v>8620</v>
      </c>
      <c r="F7" s="8">
        <f t="shared" si="1"/>
        <v>3237.8190255220416</v>
      </c>
    </row>
    <row r="8" spans="1:15" x14ac:dyDescent="0.25">
      <c r="A8" s="6" t="s">
        <v>2</v>
      </c>
      <c r="B8" s="6">
        <v>2012</v>
      </c>
      <c r="C8" s="6" t="s">
        <v>19</v>
      </c>
      <c r="D8" s="7">
        <v>18.43</v>
      </c>
      <c r="E8">
        <f t="shared" si="0"/>
        <v>153716</v>
      </c>
      <c r="F8" s="8">
        <f t="shared" si="1"/>
        <v>119.89643238179499</v>
      </c>
    </row>
    <row r="9" spans="1:15" x14ac:dyDescent="0.25">
      <c r="A9" s="6" t="s">
        <v>2</v>
      </c>
      <c r="B9" s="6">
        <v>2012</v>
      </c>
      <c r="C9" s="6" t="s">
        <v>20</v>
      </c>
      <c r="D9" s="7">
        <v>650.86</v>
      </c>
      <c r="E9">
        <f t="shared" si="0"/>
        <v>153716</v>
      </c>
      <c r="F9" s="8">
        <f t="shared" si="1"/>
        <v>4234.1721096047258</v>
      </c>
    </row>
    <row r="10" spans="1:15" x14ac:dyDescent="0.25">
      <c r="A10" s="6" t="s">
        <v>2</v>
      </c>
      <c r="B10" s="6">
        <v>2012</v>
      </c>
      <c r="C10" s="6" t="s">
        <v>21</v>
      </c>
      <c r="D10" s="7">
        <v>475.93</v>
      </c>
      <c r="E10">
        <f t="shared" si="0"/>
        <v>153716</v>
      </c>
      <c r="F10" s="8">
        <f t="shared" si="1"/>
        <v>3096.1643550443673</v>
      </c>
    </row>
    <row r="11" spans="1:15" x14ac:dyDescent="0.25">
      <c r="A11" s="6" t="s">
        <v>3</v>
      </c>
      <c r="B11" s="6">
        <v>2012</v>
      </c>
      <c r="C11" s="6" t="s">
        <v>19</v>
      </c>
      <c r="D11" s="7">
        <v>48.05</v>
      </c>
      <c r="E11">
        <f t="shared" si="0"/>
        <v>31967</v>
      </c>
      <c r="F11" s="8">
        <f t="shared" si="1"/>
        <v>1503.1125848531299</v>
      </c>
    </row>
    <row r="12" spans="1:15" x14ac:dyDescent="0.25">
      <c r="A12" s="6" t="s">
        <v>3</v>
      </c>
      <c r="B12" s="6">
        <v>2012</v>
      </c>
      <c r="C12" s="6" t="s">
        <v>20</v>
      </c>
      <c r="D12" s="7">
        <v>52.5</v>
      </c>
      <c r="E12">
        <f t="shared" si="0"/>
        <v>31967</v>
      </c>
      <c r="F12" s="8">
        <f t="shared" si="1"/>
        <v>1642.318641098633</v>
      </c>
    </row>
    <row r="13" spans="1:15" x14ac:dyDescent="0.25">
      <c r="A13" s="6" t="s">
        <v>3</v>
      </c>
      <c r="B13" s="6">
        <v>2012</v>
      </c>
      <c r="C13" s="6" t="s">
        <v>21</v>
      </c>
      <c r="D13" s="7">
        <v>75.22</v>
      </c>
      <c r="E13">
        <f t="shared" si="0"/>
        <v>31967</v>
      </c>
      <c r="F13" s="8">
        <f t="shared" si="1"/>
        <v>2353.0515844464603</v>
      </c>
    </row>
    <row r="14" spans="1:15" x14ac:dyDescent="0.25">
      <c r="A14" s="6" t="s">
        <v>4</v>
      </c>
      <c r="B14" s="6">
        <v>2012</v>
      </c>
      <c r="C14" s="6" t="s">
        <v>19</v>
      </c>
      <c r="D14" s="7">
        <v>37.29</v>
      </c>
      <c r="E14">
        <f t="shared" si="0"/>
        <v>31204</v>
      </c>
      <c r="F14" s="8">
        <f t="shared" si="1"/>
        <v>1195.0390975515959</v>
      </c>
      <c r="O14" s="8"/>
    </row>
    <row r="15" spans="1:15" x14ac:dyDescent="0.25">
      <c r="A15" s="6" t="s">
        <v>4</v>
      </c>
      <c r="B15" s="6">
        <v>2012</v>
      </c>
      <c r="C15" s="6" t="s">
        <v>20</v>
      </c>
      <c r="D15" s="7">
        <v>99.23</v>
      </c>
      <c r="E15">
        <f t="shared" si="0"/>
        <v>31204</v>
      </c>
      <c r="F15" s="8">
        <f t="shared" si="1"/>
        <v>3180.0410203820024</v>
      </c>
      <c r="N15" s="4"/>
      <c r="O15" s="5"/>
    </row>
    <row r="16" spans="1:15" x14ac:dyDescent="0.25">
      <c r="A16" s="6" t="s">
        <v>4</v>
      </c>
      <c r="B16" s="6">
        <v>2012</v>
      </c>
      <c r="C16" s="6" t="s">
        <v>21</v>
      </c>
      <c r="D16" s="7">
        <v>102.15</v>
      </c>
      <c r="E16">
        <f t="shared" si="0"/>
        <v>31204</v>
      </c>
      <c r="F16" s="8">
        <f t="shared" si="1"/>
        <v>3273.6187668247662</v>
      </c>
      <c r="O16" s="8"/>
    </row>
    <row r="17" spans="1:15" x14ac:dyDescent="0.25">
      <c r="A17" s="6" t="s">
        <v>5</v>
      </c>
      <c r="B17" s="6">
        <v>2012</v>
      </c>
      <c r="C17" s="6" t="s">
        <v>19</v>
      </c>
      <c r="D17" s="7">
        <v>17.32</v>
      </c>
      <c r="E17">
        <f t="shared" si="0"/>
        <v>24734</v>
      </c>
      <c r="F17" s="8">
        <f t="shared" si="1"/>
        <v>700.25066709792191</v>
      </c>
      <c r="O17" s="8"/>
    </row>
    <row r="18" spans="1:15" x14ac:dyDescent="0.25">
      <c r="A18" s="6" t="s">
        <v>5</v>
      </c>
      <c r="B18" s="6">
        <v>2012</v>
      </c>
      <c r="C18" s="6" t="s">
        <v>20</v>
      </c>
      <c r="D18" s="7">
        <v>61.22</v>
      </c>
      <c r="E18">
        <f t="shared" si="0"/>
        <v>24734</v>
      </c>
      <c r="F18" s="8">
        <f t="shared" si="1"/>
        <v>2475.1354410932322</v>
      </c>
      <c r="O18" s="8"/>
    </row>
    <row r="19" spans="1:15" x14ac:dyDescent="0.25">
      <c r="A19" s="6" t="s">
        <v>5</v>
      </c>
      <c r="B19" s="6">
        <v>2012</v>
      </c>
      <c r="C19" s="6" t="s">
        <v>21</v>
      </c>
      <c r="D19" s="7">
        <v>91.29</v>
      </c>
      <c r="E19">
        <f t="shared" si="0"/>
        <v>24734</v>
      </c>
      <c r="F19" s="8">
        <f t="shared" si="1"/>
        <v>3690.870866014393</v>
      </c>
      <c r="O19" s="8"/>
    </row>
    <row r="20" spans="1:15" x14ac:dyDescent="0.25">
      <c r="A20" s="6" t="s">
        <v>6</v>
      </c>
      <c r="B20" s="6">
        <v>2012</v>
      </c>
      <c r="C20" s="6" t="s">
        <v>19</v>
      </c>
      <c r="D20" s="7">
        <v>59.99</v>
      </c>
      <c r="E20">
        <f t="shared" si="0"/>
        <v>61154</v>
      </c>
      <c r="F20" s="8">
        <f t="shared" si="1"/>
        <v>980.96608561991036</v>
      </c>
      <c r="O20" s="8"/>
    </row>
    <row r="21" spans="1:15" x14ac:dyDescent="0.25">
      <c r="A21" s="6" t="s">
        <v>6</v>
      </c>
      <c r="B21" s="6">
        <v>2012</v>
      </c>
      <c r="C21" s="6" t="s">
        <v>20</v>
      </c>
      <c r="D21" s="7">
        <v>210.6</v>
      </c>
      <c r="E21">
        <f t="shared" si="0"/>
        <v>61154</v>
      </c>
      <c r="F21" s="8">
        <f t="shared" si="1"/>
        <v>3443.76492134611</v>
      </c>
      <c r="O21" s="8"/>
    </row>
    <row r="22" spans="1:15" x14ac:dyDescent="0.25">
      <c r="A22" s="6" t="s">
        <v>6</v>
      </c>
      <c r="B22" s="6">
        <v>2012</v>
      </c>
      <c r="C22" s="6" t="s">
        <v>21</v>
      </c>
      <c r="D22" s="7">
        <v>219.95</v>
      </c>
      <c r="E22">
        <f t="shared" si="0"/>
        <v>61154</v>
      </c>
      <c r="F22" s="8">
        <f t="shared" si="1"/>
        <v>3596.6576184713999</v>
      </c>
      <c r="O22" s="8"/>
    </row>
    <row r="23" spans="1:15" x14ac:dyDescent="0.25">
      <c r="A23" s="6" t="s">
        <v>7</v>
      </c>
      <c r="B23" s="6">
        <v>2012</v>
      </c>
      <c r="C23" s="6" t="s">
        <v>19</v>
      </c>
      <c r="D23" s="7">
        <v>30.02</v>
      </c>
      <c r="E23">
        <f t="shared" si="0"/>
        <v>28026</v>
      </c>
      <c r="F23" s="8">
        <f t="shared" si="1"/>
        <v>1071.1482195104545</v>
      </c>
      <c r="O23" s="8"/>
    </row>
    <row r="24" spans="1:15" x14ac:dyDescent="0.25">
      <c r="A24" s="6" t="s">
        <v>7</v>
      </c>
      <c r="B24" s="6">
        <v>2012</v>
      </c>
      <c r="C24" s="6" t="s">
        <v>20</v>
      </c>
      <c r="D24" s="7">
        <v>48.15</v>
      </c>
      <c r="E24">
        <f t="shared" si="0"/>
        <v>28026</v>
      </c>
      <c r="F24" s="8">
        <f t="shared" si="1"/>
        <v>1718.0475272960823</v>
      </c>
      <c r="O24" s="8"/>
    </row>
    <row r="25" spans="1:15" x14ac:dyDescent="0.25">
      <c r="A25" s="6" t="s">
        <v>7</v>
      </c>
      <c r="B25" s="6">
        <v>2012</v>
      </c>
      <c r="C25" s="6" t="s">
        <v>21</v>
      </c>
      <c r="D25" s="7">
        <v>65.88</v>
      </c>
      <c r="E25">
        <f t="shared" si="0"/>
        <v>28026</v>
      </c>
      <c r="F25" s="8">
        <f t="shared" si="1"/>
        <v>2350.6743737957609</v>
      </c>
      <c r="O25" s="8"/>
    </row>
    <row r="26" spans="1:15" x14ac:dyDescent="0.25">
      <c r="A26" s="6" t="s">
        <v>8</v>
      </c>
      <c r="B26" s="6">
        <v>2012</v>
      </c>
      <c r="C26" s="6" t="s">
        <v>19</v>
      </c>
      <c r="D26" s="7">
        <v>58.54</v>
      </c>
      <c r="E26">
        <f t="shared" si="0"/>
        <v>84388</v>
      </c>
      <c r="F26" s="8">
        <f t="shared" si="1"/>
        <v>693.70052614115752</v>
      </c>
      <c r="O26" s="8"/>
    </row>
    <row r="27" spans="1:15" x14ac:dyDescent="0.25">
      <c r="A27" s="6" t="s">
        <v>8</v>
      </c>
      <c r="B27" s="6">
        <v>2012</v>
      </c>
      <c r="C27" s="6" t="s">
        <v>20</v>
      </c>
      <c r="D27" s="7">
        <v>231.04</v>
      </c>
      <c r="E27">
        <f t="shared" si="0"/>
        <v>84388</v>
      </c>
      <c r="F27" s="8">
        <f t="shared" si="1"/>
        <v>2737.8300232260513</v>
      </c>
      <c r="O27" s="8"/>
    </row>
    <row r="28" spans="1:15" x14ac:dyDescent="0.25">
      <c r="A28" s="6" t="s">
        <v>8</v>
      </c>
      <c r="B28" s="6">
        <v>2012</v>
      </c>
      <c r="C28" s="6" t="s">
        <v>21</v>
      </c>
      <c r="D28" s="7">
        <v>386.34</v>
      </c>
      <c r="E28">
        <f t="shared" si="0"/>
        <v>84388</v>
      </c>
      <c r="F28" s="8">
        <f t="shared" si="1"/>
        <v>4578.1390719059582</v>
      </c>
      <c r="O28" s="8"/>
    </row>
    <row r="29" spans="1:15" x14ac:dyDescent="0.25">
      <c r="A29" s="6" t="s">
        <v>9</v>
      </c>
      <c r="B29" s="6">
        <v>2012</v>
      </c>
      <c r="C29" s="6" t="s">
        <v>19</v>
      </c>
      <c r="D29" s="7">
        <v>26.32</v>
      </c>
      <c r="E29">
        <f t="shared" si="0"/>
        <v>35503</v>
      </c>
      <c r="F29" s="8">
        <f t="shared" si="1"/>
        <v>741.34580176323129</v>
      </c>
      <c r="O29" s="8"/>
    </row>
    <row r="30" spans="1:15" x14ac:dyDescent="0.25">
      <c r="A30" s="6" t="s">
        <v>9</v>
      </c>
      <c r="B30" s="6">
        <v>2012</v>
      </c>
      <c r="C30" s="6" t="s">
        <v>20</v>
      </c>
      <c r="D30" s="7">
        <v>65.790000000000006</v>
      </c>
      <c r="E30">
        <f t="shared" si="0"/>
        <v>35503</v>
      </c>
      <c r="F30" s="8">
        <f t="shared" si="1"/>
        <v>1853.0828380700225</v>
      </c>
      <c r="O30" s="8"/>
    </row>
    <row r="31" spans="1:15" x14ac:dyDescent="0.25">
      <c r="A31" s="6" t="s">
        <v>9</v>
      </c>
      <c r="B31" s="6">
        <v>2012</v>
      </c>
      <c r="C31" s="6" t="s">
        <v>21</v>
      </c>
      <c r="D31" s="7">
        <v>96.76</v>
      </c>
      <c r="E31">
        <f t="shared" si="0"/>
        <v>35503</v>
      </c>
      <c r="F31" s="8">
        <f t="shared" si="1"/>
        <v>2725.4034870292653</v>
      </c>
      <c r="O31" s="8"/>
    </row>
    <row r="32" spans="1:15" x14ac:dyDescent="0.25">
      <c r="A32" s="6" t="s">
        <v>10</v>
      </c>
      <c r="B32" s="6">
        <v>2012</v>
      </c>
      <c r="C32" s="6" t="s">
        <v>19</v>
      </c>
      <c r="D32" s="7">
        <v>17.48</v>
      </c>
      <c r="E32">
        <f t="shared" si="0"/>
        <v>31835</v>
      </c>
      <c r="F32" s="8">
        <f t="shared" si="1"/>
        <v>549.08119993717605</v>
      </c>
      <c r="O32" s="8"/>
    </row>
    <row r="33" spans="1:15" x14ac:dyDescent="0.25">
      <c r="A33" s="6" t="s">
        <v>10</v>
      </c>
      <c r="B33" s="6">
        <v>2012</v>
      </c>
      <c r="C33" s="6" t="s">
        <v>20</v>
      </c>
      <c r="D33" s="7">
        <v>108.5</v>
      </c>
      <c r="E33">
        <f t="shared" si="0"/>
        <v>31835</v>
      </c>
      <c r="F33" s="8">
        <f t="shared" si="1"/>
        <v>3408.1985236375058</v>
      </c>
      <c r="O33" s="8"/>
    </row>
    <row r="34" spans="1:15" x14ac:dyDescent="0.25">
      <c r="A34" s="6" t="s">
        <v>10</v>
      </c>
      <c r="B34" s="6">
        <v>2012</v>
      </c>
      <c r="C34" s="6" t="s">
        <v>21</v>
      </c>
      <c r="D34" s="7">
        <v>146.47999999999999</v>
      </c>
      <c r="E34">
        <f t="shared" si="0"/>
        <v>31835</v>
      </c>
      <c r="F34" s="8">
        <f t="shared" si="1"/>
        <v>4601.2250667504322</v>
      </c>
      <c r="O34" s="8"/>
    </row>
    <row r="35" spans="1:15" x14ac:dyDescent="0.25">
      <c r="A35" s="6" t="s">
        <v>11</v>
      </c>
      <c r="B35" s="6">
        <v>2012</v>
      </c>
      <c r="C35" s="6" t="s">
        <v>19</v>
      </c>
      <c r="D35" s="7">
        <v>68.88</v>
      </c>
      <c r="E35">
        <f t="shared" si="0"/>
        <v>153479</v>
      </c>
      <c r="F35" s="8">
        <f t="shared" si="1"/>
        <v>448.79103981652213</v>
      </c>
      <c r="O35" s="8"/>
    </row>
    <row r="36" spans="1:15" x14ac:dyDescent="0.25">
      <c r="A36" s="6" t="s">
        <v>11</v>
      </c>
      <c r="B36" s="6">
        <v>2012</v>
      </c>
      <c r="C36" s="6" t="s">
        <v>20</v>
      </c>
      <c r="D36" s="7">
        <v>411.47</v>
      </c>
      <c r="E36">
        <f t="shared" si="0"/>
        <v>153479</v>
      </c>
      <c r="F36" s="8">
        <f t="shared" si="1"/>
        <v>2680.9530945601678</v>
      </c>
      <c r="O36" s="8"/>
    </row>
    <row r="37" spans="1:15" x14ac:dyDescent="0.25">
      <c r="A37" s="6" t="s">
        <v>11</v>
      </c>
      <c r="B37" s="6">
        <v>2012</v>
      </c>
      <c r="C37" s="6" t="s">
        <v>21</v>
      </c>
      <c r="D37" s="7">
        <v>1073.1500000000001</v>
      </c>
      <c r="E37">
        <f t="shared" si="0"/>
        <v>153479</v>
      </c>
      <c r="F37" s="8">
        <f t="shared" si="1"/>
        <v>6992.1617941216718</v>
      </c>
      <c r="O37" s="8"/>
    </row>
    <row r="38" spans="1:15" x14ac:dyDescent="0.25">
      <c r="A38" s="6" t="s">
        <v>12</v>
      </c>
      <c r="B38" s="6">
        <v>2012</v>
      </c>
      <c r="C38" s="6" t="s">
        <v>19</v>
      </c>
      <c r="D38" s="7">
        <v>24.89</v>
      </c>
      <c r="E38">
        <f t="shared" si="0"/>
        <v>31068</v>
      </c>
      <c r="F38" s="8">
        <f t="shared" si="1"/>
        <v>801.14587356765799</v>
      </c>
      <c r="O38" s="8"/>
    </row>
    <row r="39" spans="1:15" x14ac:dyDescent="0.25">
      <c r="A39" s="6" t="s">
        <v>12</v>
      </c>
      <c r="B39" s="6">
        <v>2012</v>
      </c>
      <c r="C39" s="6" t="s">
        <v>20</v>
      </c>
      <c r="D39" s="7">
        <v>65.58</v>
      </c>
      <c r="E39">
        <f t="shared" si="0"/>
        <v>31068</v>
      </c>
      <c r="F39" s="8">
        <f t="shared" si="1"/>
        <v>2110.8536114329859</v>
      </c>
      <c r="O39" s="8"/>
    </row>
    <row r="40" spans="1:15" x14ac:dyDescent="0.25">
      <c r="A40" s="6" t="s">
        <v>12</v>
      </c>
      <c r="B40" s="6">
        <v>2012</v>
      </c>
      <c r="C40" s="6" t="s">
        <v>21</v>
      </c>
      <c r="D40" s="7">
        <v>78.55</v>
      </c>
      <c r="E40">
        <f t="shared" si="0"/>
        <v>31068</v>
      </c>
      <c r="F40" s="8">
        <f t="shared" si="1"/>
        <v>2528.3249645937944</v>
      </c>
      <c r="O40" s="8"/>
    </row>
    <row r="41" spans="1:15" x14ac:dyDescent="0.25">
      <c r="A41" s="6" t="s">
        <v>13</v>
      </c>
      <c r="B41" s="6">
        <v>2012</v>
      </c>
      <c r="C41" s="6" t="s">
        <v>19</v>
      </c>
      <c r="D41" s="7">
        <v>57.69</v>
      </c>
      <c r="E41">
        <f t="shared" si="0"/>
        <v>48604</v>
      </c>
      <c r="F41" s="8">
        <f t="shared" si="1"/>
        <v>1186.9393465558389</v>
      </c>
      <c r="O41" s="8"/>
    </row>
    <row r="42" spans="1:15" x14ac:dyDescent="0.25">
      <c r="A42" s="6" t="s">
        <v>13</v>
      </c>
      <c r="B42" s="6">
        <v>2012</v>
      </c>
      <c r="C42" s="6" t="s">
        <v>20</v>
      </c>
      <c r="D42" s="7">
        <v>132.88999999999999</v>
      </c>
      <c r="E42">
        <f t="shared" si="0"/>
        <v>48604</v>
      </c>
      <c r="F42" s="8">
        <f t="shared" si="1"/>
        <v>2734.1371080569497</v>
      </c>
      <c r="O42" s="8"/>
    </row>
    <row r="43" spans="1:15" x14ac:dyDescent="0.25">
      <c r="A43" s="6" t="s">
        <v>13</v>
      </c>
      <c r="B43" s="6">
        <v>2012</v>
      </c>
      <c r="C43" s="6" t="s">
        <v>21</v>
      </c>
      <c r="D43" s="7">
        <v>161.18</v>
      </c>
      <c r="E43">
        <f t="shared" si="0"/>
        <v>48604</v>
      </c>
      <c r="F43" s="8">
        <f t="shared" si="1"/>
        <v>3316.1879680684719</v>
      </c>
      <c r="O43" s="8"/>
    </row>
    <row r="44" spans="1:15" x14ac:dyDescent="0.25">
      <c r="A44" s="6" t="s">
        <v>14</v>
      </c>
      <c r="B44" s="6">
        <v>2012</v>
      </c>
      <c r="C44" s="6" t="s">
        <v>19</v>
      </c>
      <c r="D44" s="7">
        <v>21.63</v>
      </c>
      <c r="E44">
        <f t="shared" si="0"/>
        <v>34178</v>
      </c>
      <c r="F44" s="8">
        <f t="shared" si="1"/>
        <v>632.86324536251391</v>
      </c>
      <c r="O44" s="8"/>
    </row>
    <row r="45" spans="1:15" x14ac:dyDescent="0.25">
      <c r="A45" s="6" t="s">
        <v>14</v>
      </c>
      <c r="B45" s="6">
        <v>2012</v>
      </c>
      <c r="C45" s="6" t="s">
        <v>20</v>
      </c>
      <c r="D45" s="7">
        <v>81.14</v>
      </c>
      <c r="E45">
        <f t="shared" si="0"/>
        <v>34178</v>
      </c>
      <c r="F45" s="8">
        <f t="shared" si="1"/>
        <v>2374.0417812628007</v>
      </c>
      <c r="O45" s="8"/>
    </row>
    <row r="46" spans="1:15" x14ac:dyDescent="0.25">
      <c r="A46" s="6" t="s">
        <v>14</v>
      </c>
      <c r="B46" s="6">
        <v>2012</v>
      </c>
      <c r="C46" s="6" t="s">
        <v>21</v>
      </c>
      <c r="D46" s="7">
        <v>111.32</v>
      </c>
      <c r="E46">
        <f t="shared" si="0"/>
        <v>34178</v>
      </c>
      <c r="F46" s="8">
        <f t="shared" si="1"/>
        <v>3257.0659488559891</v>
      </c>
      <c r="O46" s="8"/>
    </row>
    <row r="47" spans="1:15" x14ac:dyDescent="0.25">
      <c r="A47" s="6" t="s">
        <v>0</v>
      </c>
      <c r="B47" s="6">
        <v>2013</v>
      </c>
      <c r="C47" s="6" t="s">
        <v>19</v>
      </c>
      <c r="D47" s="7">
        <v>76.430000000000007</v>
      </c>
      <c r="E47">
        <f t="shared" si="0"/>
        <v>567967</v>
      </c>
      <c r="F47" s="8">
        <f t="shared" si="1"/>
        <v>134.56767734745154</v>
      </c>
      <c r="O47" s="8"/>
    </row>
    <row r="48" spans="1:15" x14ac:dyDescent="0.25">
      <c r="A48" s="6" t="s">
        <v>0</v>
      </c>
      <c r="B48" s="6">
        <v>2013</v>
      </c>
      <c r="C48" s="6" t="s">
        <v>20</v>
      </c>
      <c r="D48" s="7">
        <v>2371.85</v>
      </c>
      <c r="E48">
        <f t="shared" si="0"/>
        <v>567967</v>
      </c>
      <c r="F48" s="8">
        <f t="shared" si="1"/>
        <v>4176.03487526564</v>
      </c>
      <c r="O48" s="8"/>
    </row>
    <row r="49" spans="1:15" x14ac:dyDescent="0.25">
      <c r="A49" s="6" t="s">
        <v>0</v>
      </c>
      <c r="B49" s="6">
        <v>2013</v>
      </c>
      <c r="C49" s="6" t="s">
        <v>21</v>
      </c>
      <c r="D49" s="7">
        <v>8124.5</v>
      </c>
      <c r="E49">
        <f t="shared" si="0"/>
        <v>567967</v>
      </c>
      <c r="F49" s="8">
        <f t="shared" si="1"/>
        <v>14304.528256043044</v>
      </c>
      <c r="O49" s="8"/>
    </row>
    <row r="50" spans="1:15" x14ac:dyDescent="0.25">
      <c r="A50" s="6" t="s">
        <v>1</v>
      </c>
      <c r="B50" s="6">
        <v>2013</v>
      </c>
      <c r="C50" s="6" t="s">
        <v>19</v>
      </c>
      <c r="D50" s="7">
        <v>9.9</v>
      </c>
      <c r="E50">
        <f t="shared" si="0"/>
        <v>8638</v>
      </c>
      <c r="F50" s="8">
        <f t="shared" si="1"/>
        <v>1146.0986339430424</v>
      </c>
      <c r="O50" s="8"/>
    </row>
    <row r="51" spans="1:15" x14ac:dyDescent="0.25">
      <c r="A51" s="6" t="s">
        <v>1</v>
      </c>
      <c r="B51" s="6">
        <v>2013</v>
      </c>
      <c r="C51" s="6" t="s">
        <v>20</v>
      </c>
      <c r="D51" s="7">
        <v>21.33</v>
      </c>
      <c r="E51">
        <f t="shared" si="0"/>
        <v>8638</v>
      </c>
      <c r="F51" s="8">
        <f t="shared" si="1"/>
        <v>2469.3216022227366</v>
      </c>
      <c r="O51" s="8"/>
    </row>
    <row r="52" spans="1:15" x14ac:dyDescent="0.25">
      <c r="A52" s="6" t="s">
        <v>1</v>
      </c>
      <c r="B52" s="6">
        <v>2013</v>
      </c>
      <c r="C52" s="6" t="s">
        <v>21</v>
      </c>
      <c r="D52" s="7">
        <v>27.75</v>
      </c>
      <c r="E52">
        <f t="shared" si="0"/>
        <v>8638</v>
      </c>
      <c r="F52" s="8">
        <f t="shared" si="1"/>
        <v>3212.5492012039822</v>
      </c>
      <c r="O52" s="8"/>
    </row>
    <row r="53" spans="1:15" x14ac:dyDescent="0.25">
      <c r="A53" s="6" t="s">
        <v>2</v>
      </c>
      <c r="B53" s="6">
        <v>2013</v>
      </c>
      <c r="C53" s="6" t="s">
        <v>19</v>
      </c>
      <c r="D53" s="7">
        <v>14.86</v>
      </c>
      <c r="E53">
        <f t="shared" si="0"/>
        <v>151909</v>
      </c>
      <c r="F53" s="8">
        <f t="shared" si="1"/>
        <v>97.821722215273624</v>
      </c>
      <c r="O53" s="8"/>
    </row>
    <row r="54" spans="1:15" x14ac:dyDescent="0.25">
      <c r="A54" s="6" t="s">
        <v>2</v>
      </c>
      <c r="B54" s="6">
        <v>2013</v>
      </c>
      <c r="C54" s="6" t="s">
        <v>20</v>
      </c>
      <c r="D54" s="7">
        <v>801.27</v>
      </c>
      <c r="E54">
        <f t="shared" si="0"/>
        <v>151909</v>
      </c>
      <c r="F54" s="8">
        <f t="shared" si="1"/>
        <v>5274.6710201502219</v>
      </c>
      <c r="O54" s="8"/>
    </row>
    <row r="55" spans="1:15" x14ac:dyDescent="0.25">
      <c r="A55" s="6" t="s">
        <v>2</v>
      </c>
      <c r="B55" s="6">
        <v>2013</v>
      </c>
      <c r="C55" s="6" t="s">
        <v>21</v>
      </c>
      <c r="D55" s="7">
        <v>451.03</v>
      </c>
      <c r="E55">
        <f t="shared" si="0"/>
        <v>151909</v>
      </c>
      <c r="F55" s="8">
        <f t="shared" si="1"/>
        <v>2969.0801729983082</v>
      </c>
      <c r="O55" s="8"/>
    </row>
    <row r="56" spans="1:15" x14ac:dyDescent="0.25">
      <c r="A56" s="6" t="s">
        <v>3</v>
      </c>
      <c r="B56" s="6">
        <v>2013</v>
      </c>
      <c r="C56" s="6" t="s">
        <v>19</v>
      </c>
      <c r="D56" s="7">
        <v>46.07</v>
      </c>
      <c r="E56">
        <f t="shared" si="0"/>
        <v>31587</v>
      </c>
      <c r="F56" s="8">
        <f t="shared" si="1"/>
        <v>1458.5114129230381</v>
      </c>
      <c r="O56" s="8"/>
    </row>
    <row r="57" spans="1:15" x14ac:dyDescent="0.25">
      <c r="A57" s="6" t="s">
        <v>3</v>
      </c>
      <c r="B57" s="6">
        <v>2013</v>
      </c>
      <c r="C57" s="6" t="s">
        <v>20</v>
      </c>
      <c r="D57" s="7">
        <v>62.58</v>
      </c>
      <c r="E57">
        <f t="shared" si="0"/>
        <v>31587</v>
      </c>
      <c r="F57" s="8">
        <f t="shared" si="1"/>
        <v>1981.1947953271915</v>
      </c>
      <c r="O57" s="8"/>
    </row>
    <row r="58" spans="1:15" x14ac:dyDescent="0.25">
      <c r="A58" s="6" t="s">
        <v>3</v>
      </c>
      <c r="B58" s="6">
        <v>2013</v>
      </c>
      <c r="C58" s="6" t="s">
        <v>21</v>
      </c>
      <c r="D58" s="7">
        <v>75.34</v>
      </c>
      <c r="E58">
        <f t="shared" si="0"/>
        <v>31587</v>
      </c>
      <c r="F58" s="8">
        <f t="shared" si="1"/>
        <v>2385.158451261595</v>
      </c>
      <c r="O58" s="8"/>
    </row>
    <row r="59" spans="1:15" x14ac:dyDescent="0.25">
      <c r="A59" s="6" t="s">
        <v>4</v>
      </c>
      <c r="B59" s="6">
        <v>2013</v>
      </c>
      <c r="C59" s="6" t="s">
        <v>19</v>
      </c>
      <c r="D59" s="7">
        <v>36.53</v>
      </c>
      <c r="E59">
        <f t="shared" si="0"/>
        <v>30913</v>
      </c>
      <c r="F59" s="8">
        <f t="shared" si="1"/>
        <v>1181.7034904409147</v>
      </c>
      <c r="O59" s="8"/>
    </row>
    <row r="60" spans="1:15" x14ac:dyDescent="0.25">
      <c r="A60" s="6" t="s">
        <v>4</v>
      </c>
      <c r="B60" s="6">
        <v>2013</v>
      </c>
      <c r="C60" s="6" t="s">
        <v>20</v>
      </c>
      <c r="D60" s="7">
        <v>92.82</v>
      </c>
      <c r="E60">
        <f t="shared" si="0"/>
        <v>30913</v>
      </c>
      <c r="F60" s="8">
        <f t="shared" si="1"/>
        <v>3002.6202568498688</v>
      </c>
      <c r="O60" s="8"/>
    </row>
    <row r="61" spans="1:15" x14ac:dyDescent="0.25">
      <c r="A61" s="6" t="s">
        <v>4</v>
      </c>
      <c r="B61" s="6">
        <v>2013</v>
      </c>
      <c r="C61" s="6" t="s">
        <v>21</v>
      </c>
      <c r="D61" s="7">
        <v>101.21</v>
      </c>
      <c r="E61">
        <f t="shared" si="0"/>
        <v>30913</v>
      </c>
      <c r="F61" s="8">
        <f t="shared" si="1"/>
        <v>3274.0271083362986</v>
      </c>
      <c r="O61" s="8"/>
    </row>
    <row r="62" spans="1:15" x14ac:dyDescent="0.25">
      <c r="A62" s="6" t="s">
        <v>5</v>
      </c>
      <c r="B62" s="6">
        <v>2013</v>
      </c>
      <c r="C62" s="6" t="s">
        <v>19</v>
      </c>
      <c r="D62" s="7">
        <v>14.92</v>
      </c>
      <c r="E62">
        <f t="shared" si="0"/>
        <v>24622</v>
      </c>
      <c r="F62" s="8">
        <f t="shared" si="1"/>
        <v>605.96214767281288</v>
      </c>
      <c r="O62" s="8"/>
    </row>
    <row r="63" spans="1:15" x14ac:dyDescent="0.25">
      <c r="A63" s="6" t="s">
        <v>5</v>
      </c>
      <c r="B63" s="6">
        <v>2013</v>
      </c>
      <c r="C63" s="6" t="s">
        <v>20</v>
      </c>
      <c r="D63" s="7">
        <v>59.21</v>
      </c>
      <c r="E63">
        <f t="shared" si="0"/>
        <v>24622</v>
      </c>
      <c r="F63" s="8">
        <f t="shared" si="1"/>
        <v>2404.7599707578588</v>
      </c>
      <c r="O63" s="8"/>
    </row>
    <row r="64" spans="1:15" x14ac:dyDescent="0.25">
      <c r="A64" s="6" t="s">
        <v>5</v>
      </c>
      <c r="B64" s="6">
        <v>2013</v>
      </c>
      <c r="C64" s="6" t="s">
        <v>21</v>
      </c>
      <c r="D64" s="7">
        <v>94.53</v>
      </c>
      <c r="E64">
        <f t="shared" si="0"/>
        <v>24622</v>
      </c>
      <c r="F64" s="8">
        <f t="shared" si="1"/>
        <v>3839.249451709853</v>
      </c>
      <c r="O64" s="8"/>
    </row>
    <row r="65" spans="1:15" x14ac:dyDescent="0.25">
      <c r="A65" s="6" t="s">
        <v>6</v>
      </c>
      <c r="B65" s="6">
        <v>2013</v>
      </c>
      <c r="C65" s="6" t="s">
        <v>19</v>
      </c>
      <c r="D65" s="7">
        <v>58.66</v>
      </c>
      <c r="E65">
        <f t="shared" si="0"/>
        <v>60518</v>
      </c>
      <c r="F65" s="8">
        <f t="shared" si="1"/>
        <v>969.2983905614858</v>
      </c>
      <c r="O65" s="8"/>
    </row>
    <row r="66" spans="1:15" x14ac:dyDescent="0.25">
      <c r="A66" s="6" t="s">
        <v>6</v>
      </c>
      <c r="B66" s="6">
        <v>2013</v>
      </c>
      <c r="C66" s="6" t="s">
        <v>20</v>
      </c>
      <c r="D66" s="7">
        <v>202.38</v>
      </c>
      <c r="E66">
        <f t="shared" ref="E66:E129" si="2">INDEX(rahvaarvud,MATCH(A66,maakonnad,0),MATCH(B66,aastaarv,0))</f>
        <v>60518</v>
      </c>
      <c r="F66" s="8">
        <f t="shared" si="1"/>
        <v>3344.1290194652829</v>
      </c>
      <c r="O66" s="8"/>
    </row>
    <row r="67" spans="1:15" x14ac:dyDescent="0.25">
      <c r="A67" s="6" t="s">
        <v>6</v>
      </c>
      <c r="B67" s="6">
        <v>2013</v>
      </c>
      <c r="C67" s="6" t="s">
        <v>21</v>
      </c>
      <c r="D67" s="7">
        <v>195.13</v>
      </c>
      <c r="E67">
        <f t="shared" si="2"/>
        <v>60518</v>
      </c>
      <c r="F67" s="8">
        <f t="shared" ref="F67:F130" si="3">D67*1000000/E67</f>
        <v>3224.3299514194123</v>
      </c>
      <c r="O67" s="8"/>
    </row>
    <row r="68" spans="1:15" x14ac:dyDescent="0.25">
      <c r="A68" s="6" t="s">
        <v>7</v>
      </c>
      <c r="B68" s="6">
        <v>2013</v>
      </c>
      <c r="C68" s="6" t="s">
        <v>19</v>
      </c>
      <c r="D68" s="7">
        <v>21.6</v>
      </c>
      <c r="E68">
        <f t="shared" si="2"/>
        <v>27816</v>
      </c>
      <c r="F68" s="8">
        <f t="shared" si="3"/>
        <v>776.53149266609148</v>
      </c>
      <c r="O68" s="8"/>
    </row>
    <row r="69" spans="1:15" x14ac:dyDescent="0.25">
      <c r="A69" s="6" t="s">
        <v>7</v>
      </c>
      <c r="B69" s="6">
        <v>2013</v>
      </c>
      <c r="C69" s="6" t="s">
        <v>20</v>
      </c>
      <c r="D69" s="7">
        <v>46.62</v>
      </c>
      <c r="E69">
        <f t="shared" si="2"/>
        <v>27816</v>
      </c>
      <c r="F69" s="8">
        <f t="shared" si="3"/>
        <v>1676.013805004314</v>
      </c>
      <c r="O69" s="8"/>
    </row>
    <row r="70" spans="1:15" x14ac:dyDescent="0.25">
      <c r="A70" s="6" t="s">
        <v>7</v>
      </c>
      <c r="B70" s="6">
        <v>2013</v>
      </c>
      <c r="C70" s="6" t="s">
        <v>21</v>
      </c>
      <c r="D70" s="7">
        <v>81.430000000000007</v>
      </c>
      <c r="E70">
        <f t="shared" si="2"/>
        <v>27816</v>
      </c>
      <c r="F70" s="8">
        <f t="shared" si="3"/>
        <v>2927.4518262870292</v>
      </c>
      <c r="O70" s="8"/>
    </row>
    <row r="71" spans="1:15" x14ac:dyDescent="0.25">
      <c r="A71" s="6" t="s">
        <v>8</v>
      </c>
      <c r="B71" s="6">
        <v>2013</v>
      </c>
      <c r="C71" s="6" t="s">
        <v>19</v>
      </c>
      <c r="D71" s="7">
        <v>60.86</v>
      </c>
      <c r="E71">
        <f t="shared" si="2"/>
        <v>83677</v>
      </c>
      <c r="F71" s="8">
        <f t="shared" si="3"/>
        <v>727.32053013372854</v>
      </c>
      <c r="O71" s="8"/>
    </row>
    <row r="72" spans="1:15" x14ac:dyDescent="0.25">
      <c r="A72" s="6" t="s">
        <v>8</v>
      </c>
      <c r="B72" s="6">
        <v>2013</v>
      </c>
      <c r="C72" s="6" t="s">
        <v>20</v>
      </c>
      <c r="D72" s="7">
        <v>242.13</v>
      </c>
      <c r="E72">
        <f t="shared" si="2"/>
        <v>83677</v>
      </c>
      <c r="F72" s="8">
        <f t="shared" si="3"/>
        <v>2893.6266835570109</v>
      </c>
      <c r="O72" s="8"/>
    </row>
    <row r="73" spans="1:15" x14ac:dyDescent="0.25">
      <c r="A73" s="6" t="s">
        <v>8</v>
      </c>
      <c r="B73" s="6">
        <v>2013</v>
      </c>
      <c r="C73" s="6" t="s">
        <v>21</v>
      </c>
      <c r="D73" s="7">
        <v>384.01</v>
      </c>
      <c r="E73">
        <f t="shared" si="2"/>
        <v>83677</v>
      </c>
      <c r="F73" s="8">
        <f t="shared" si="3"/>
        <v>4589.1941632706721</v>
      </c>
      <c r="O73" s="8"/>
    </row>
    <row r="74" spans="1:15" x14ac:dyDescent="0.25">
      <c r="A74" s="6" t="s">
        <v>9</v>
      </c>
      <c r="B74" s="6">
        <v>2013</v>
      </c>
      <c r="C74" s="6" t="s">
        <v>19</v>
      </c>
      <c r="D74" s="7">
        <v>25.6</v>
      </c>
      <c r="E74">
        <f t="shared" si="2"/>
        <v>35069</v>
      </c>
      <c r="F74" s="8">
        <f t="shared" si="3"/>
        <v>729.98944937123952</v>
      </c>
      <c r="O74" s="8"/>
    </row>
    <row r="75" spans="1:15" x14ac:dyDescent="0.25">
      <c r="A75" s="6" t="s">
        <v>9</v>
      </c>
      <c r="B75" s="6">
        <v>2013</v>
      </c>
      <c r="C75" s="6" t="s">
        <v>20</v>
      </c>
      <c r="D75" s="7">
        <v>71.25</v>
      </c>
      <c r="E75">
        <f t="shared" si="2"/>
        <v>35069</v>
      </c>
      <c r="F75" s="8">
        <f t="shared" si="3"/>
        <v>2031.7089167070633</v>
      </c>
      <c r="O75" s="8"/>
    </row>
    <row r="76" spans="1:15" x14ac:dyDescent="0.25">
      <c r="A76" s="6" t="s">
        <v>9</v>
      </c>
      <c r="B76" s="6">
        <v>2013</v>
      </c>
      <c r="C76" s="6" t="s">
        <v>21</v>
      </c>
      <c r="D76" s="7">
        <v>124.84</v>
      </c>
      <c r="E76">
        <f t="shared" si="2"/>
        <v>35069</v>
      </c>
      <c r="F76" s="8">
        <f t="shared" si="3"/>
        <v>3559.8391741994355</v>
      </c>
      <c r="O76" s="8"/>
    </row>
    <row r="77" spans="1:15" x14ac:dyDescent="0.25">
      <c r="A77" s="6" t="s">
        <v>10</v>
      </c>
      <c r="B77" s="6">
        <v>2013</v>
      </c>
      <c r="C77" s="6" t="s">
        <v>19</v>
      </c>
      <c r="D77" s="7">
        <v>17.73</v>
      </c>
      <c r="E77">
        <f t="shared" si="2"/>
        <v>31815</v>
      </c>
      <c r="F77" s="8">
        <f t="shared" si="3"/>
        <v>557.28429985855723</v>
      </c>
      <c r="O77" s="8"/>
    </row>
    <row r="78" spans="1:15" x14ac:dyDescent="0.25">
      <c r="A78" s="6" t="s">
        <v>10</v>
      </c>
      <c r="B78" s="6">
        <v>2013</v>
      </c>
      <c r="C78" s="6" t="s">
        <v>20</v>
      </c>
      <c r="D78" s="7">
        <v>99.75</v>
      </c>
      <c r="E78">
        <f t="shared" si="2"/>
        <v>31815</v>
      </c>
      <c r="F78" s="8">
        <f t="shared" si="3"/>
        <v>3135.3135313531352</v>
      </c>
      <c r="O78" s="8"/>
    </row>
    <row r="79" spans="1:15" x14ac:dyDescent="0.25">
      <c r="A79" s="6" t="s">
        <v>10</v>
      </c>
      <c r="B79" s="6">
        <v>2013</v>
      </c>
      <c r="C79" s="6" t="s">
        <v>21</v>
      </c>
      <c r="D79" s="7">
        <v>157.49</v>
      </c>
      <c r="E79">
        <f t="shared" si="2"/>
        <v>31815</v>
      </c>
      <c r="F79" s="8">
        <f t="shared" si="3"/>
        <v>4950.1807323589501</v>
      </c>
      <c r="O79" s="8"/>
    </row>
    <row r="80" spans="1:15" x14ac:dyDescent="0.25">
      <c r="A80" s="6" t="s">
        <v>11</v>
      </c>
      <c r="B80" s="6">
        <v>2013</v>
      </c>
      <c r="C80" s="6" t="s">
        <v>19</v>
      </c>
      <c r="D80" s="7">
        <v>73.86</v>
      </c>
      <c r="E80">
        <f t="shared" si="2"/>
        <v>153100</v>
      </c>
      <c r="F80" s="8">
        <f t="shared" si="3"/>
        <v>482.42978445460483</v>
      </c>
      <c r="O80" s="8"/>
    </row>
    <row r="81" spans="1:15" x14ac:dyDescent="0.25">
      <c r="A81" s="6" t="s">
        <v>11</v>
      </c>
      <c r="B81" s="6">
        <v>2013</v>
      </c>
      <c r="C81" s="6" t="s">
        <v>20</v>
      </c>
      <c r="D81" s="7">
        <v>431.84</v>
      </c>
      <c r="E81">
        <f t="shared" si="2"/>
        <v>153100</v>
      </c>
      <c r="F81" s="8">
        <f t="shared" si="3"/>
        <v>2820.6401045068583</v>
      </c>
      <c r="O81" s="8"/>
    </row>
    <row r="82" spans="1:15" x14ac:dyDescent="0.25">
      <c r="A82" s="6" t="s">
        <v>11</v>
      </c>
      <c r="B82" s="6">
        <v>2013</v>
      </c>
      <c r="C82" s="6" t="s">
        <v>21</v>
      </c>
      <c r="D82" s="7">
        <v>1110.3800000000001</v>
      </c>
      <c r="E82">
        <f t="shared" si="2"/>
        <v>153100</v>
      </c>
      <c r="F82" s="8">
        <f t="shared" si="3"/>
        <v>7252.6453298497718</v>
      </c>
      <c r="O82" s="8"/>
    </row>
    <row r="83" spans="1:15" x14ac:dyDescent="0.25">
      <c r="A83" s="6" t="s">
        <v>12</v>
      </c>
      <c r="B83" s="6">
        <v>2013</v>
      </c>
      <c r="C83" s="6" t="s">
        <v>19</v>
      </c>
      <c r="D83" s="7">
        <v>29.35</v>
      </c>
      <c r="E83">
        <f t="shared" si="2"/>
        <v>30590</v>
      </c>
      <c r="F83" s="8">
        <f t="shared" si="3"/>
        <v>959.46387708401437</v>
      </c>
      <c r="O83" s="8"/>
    </row>
    <row r="84" spans="1:15" x14ac:dyDescent="0.25">
      <c r="A84" s="6" t="s">
        <v>12</v>
      </c>
      <c r="B84" s="6">
        <v>2013</v>
      </c>
      <c r="C84" s="6" t="s">
        <v>20</v>
      </c>
      <c r="D84" s="7">
        <v>69.510000000000005</v>
      </c>
      <c r="E84">
        <f t="shared" si="2"/>
        <v>30590</v>
      </c>
      <c r="F84" s="8">
        <f t="shared" si="3"/>
        <v>2272.3112128146454</v>
      </c>
      <c r="O84" s="8"/>
    </row>
    <row r="85" spans="1:15" x14ac:dyDescent="0.25">
      <c r="A85" s="6" t="s">
        <v>12</v>
      </c>
      <c r="B85" s="6">
        <v>2013</v>
      </c>
      <c r="C85" s="6" t="s">
        <v>21</v>
      </c>
      <c r="D85" s="7">
        <v>83.16</v>
      </c>
      <c r="E85">
        <f t="shared" si="2"/>
        <v>30590</v>
      </c>
      <c r="F85" s="8">
        <f t="shared" si="3"/>
        <v>2718.5354691075513</v>
      </c>
      <c r="O85" s="8"/>
    </row>
    <row r="86" spans="1:15" x14ac:dyDescent="0.25">
      <c r="A86" s="6" t="s">
        <v>13</v>
      </c>
      <c r="B86" s="6">
        <v>2013</v>
      </c>
      <c r="C86" s="6" t="s">
        <v>19</v>
      </c>
      <c r="D86" s="7">
        <v>65.150000000000006</v>
      </c>
      <c r="E86">
        <f t="shared" si="2"/>
        <v>48127</v>
      </c>
      <c r="F86" s="8">
        <f t="shared" si="3"/>
        <v>1353.7099756893222</v>
      </c>
      <c r="O86" s="8"/>
    </row>
    <row r="87" spans="1:15" x14ac:dyDescent="0.25">
      <c r="A87" s="6" t="s">
        <v>13</v>
      </c>
      <c r="B87" s="6">
        <v>2013</v>
      </c>
      <c r="C87" s="6" t="s">
        <v>20</v>
      </c>
      <c r="D87" s="7">
        <v>133.49</v>
      </c>
      <c r="E87">
        <f t="shared" si="2"/>
        <v>48127</v>
      </c>
      <c r="F87" s="8">
        <f t="shared" si="3"/>
        <v>2773.7029110478529</v>
      </c>
      <c r="O87" s="8"/>
    </row>
    <row r="88" spans="1:15" x14ac:dyDescent="0.25">
      <c r="A88" s="6" t="s">
        <v>13</v>
      </c>
      <c r="B88" s="6">
        <v>2013</v>
      </c>
      <c r="C88" s="6" t="s">
        <v>21</v>
      </c>
      <c r="D88" s="7">
        <v>192.06</v>
      </c>
      <c r="E88">
        <f t="shared" si="2"/>
        <v>48127</v>
      </c>
      <c r="F88" s="8">
        <f t="shared" si="3"/>
        <v>3990.6912959461424</v>
      </c>
      <c r="O88" s="8"/>
    </row>
    <row r="89" spans="1:15" x14ac:dyDescent="0.25">
      <c r="A89" s="6" t="s">
        <v>14</v>
      </c>
      <c r="B89" s="6">
        <v>2013</v>
      </c>
      <c r="C89" s="6" t="s">
        <v>19</v>
      </c>
      <c r="D89" s="7">
        <v>32.46</v>
      </c>
      <c r="E89">
        <f t="shared" si="2"/>
        <v>33826</v>
      </c>
      <c r="F89" s="8">
        <f t="shared" si="3"/>
        <v>959.6168627682847</v>
      </c>
      <c r="O89" s="8"/>
    </row>
    <row r="90" spans="1:15" x14ac:dyDescent="0.25">
      <c r="A90" s="6" t="s">
        <v>14</v>
      </c>
      <c r="B90" s="6">
        <v>2013</v>
      </c>
      <c r="C90" s="6" t="s">
        <v>20</v>
      </c>
      <c r="D90" s="7">
        <v>87.86</v>
      </c>
      <c r="E90">
        <f t="shared" si="2"/>
        <v>33826</v>
      </c>
      <c r="F90" s="8">
        <f t="shared" si="3"/>
        <v>2597.4102761189615</v>
      </c>
      <c r="O90" s="8"/>
    </row>
    <row r="91" spans="1:15" x14ac:dyDescent="0.25">
      <c r="A91" s="6" t="s">
        <v>14</v>
      </c>
      <c r="B91" s="6">
        <v>2013</v>
      </c>
      <c r="C91" s="6" t="s">
        <v>21</v>
      </c>
      <c r="D91" s="7">
        <v>110</v>
      </c>
      <c r="E91">
        <f t="shared" si="2"/>
        <v>33826</v>
      </c>
      <c r="F91" s="8">
        <f t="shared" si="3"/>
        <v>3251.9363802991779</v>
      </c>
      <c r="O91" s="8"/>
    </row>
    <row r="92" spans="1:15" x14ac:dyDescent="0.25">
      <c r="A92" s="6" t="s">
        <v>0</v>
      </c>
      <c r="B92" s="6">
        <v>2014</v>
      </c>
      <c r="C92" s="6" t="s">
        <v>19</v>
      </c>
      <c r="D92" s="7">
        <v>78.849999999999994</v>
      </c>
      <c r="E92">
        <f t="shared" si="2"/>
        <v>572103</v>
      </c>
      <c r="F92" s="8">
        <f t="shared" si="3"/>
        <v>137.82483224174669</v>
      </c>
      <c r="O92" s="8"/>
    </row>
    <row r="93" spans="1:15" x14ac:dyDescent="0.25">
      <c r="A93" s="6" t="s">
        <v>0</v>
      </c>
      <c r="B93" s="6">
        <v>2014</v>
      </c>
      <c r="C93" s="6" t="s">
        <v>20</v>
      </c>
      <c r="D93" s="7">
        <v>2523.56</v>
      </c>
      <c r="E93">
        <f t="shared" si="2"/>
        <v>572103</v>
      </c>
      <c r="F93" s="8">
        <f t="shared" si="3"/>
        <v>4411.0238890549426</v>
      </c>
      <c r="O93" s="8"/>
    </row>
    <row r="94" spans="1:15" x14ac:dyDescent="0.25">
      <c r="A94" s="6" t="s">
        <v>0</v>
      </c>
      <c r="B94" s="6">
        <v>2014</v>
      </c>
      <c r="C94" s="6" t="s">
        <v>21</v>
      </c>
      <c r="D94" s="7">
        <v>8732.83</v>
      </c>
      <c r="E94">
        <f t="shared" si="2"/>
        <v>572103</v>
      </c>
      <c r="F94" s="8">
        <f t="shared" si="3"/>
        <v>15264.436648645436</v>
      </c>
      <c r="O94" s="8"/>
    </row>
    <row r="95" spans="1:15" x14ac:dyDescent="0.25">
      <c r="A95" s="6" t="s">
        <v>1</v>
      </c>
      <c r="B95" s="6">
        <v>2014</v>
      </c>
      <c r="C95" s="6" t="s">
        <v>19</v>
      </c>
      <c r="D95" s="7">
        <v>7.79</v>
      </c>
      <c r="E95">
        <f t="shared" si="2"/>
        <v>8589</v>
      </c>
      <c r="F95" s="8">
        <f t="shared" si="3"/>
        <v>906.97403655838866</v>
      </c>
      <c r="O95" s="8"/>
    </row>
    <row r="96" spans="1:15" x14ac:dyDescent="0.25">
      <c r="A96" s="6" t="s">
        <v>1</v>
      </c>
      <c r="B96" s="6">
        <v>2014</v>
      </c>
      <c r="C96" s="6" t="s">
        <v>20</v>
      </c>
      <c r="D96" s="7">
        <v>21.24</v>
      </c>
      <c r="E96">
        <f t="shared" si="2"/>
        <v>8589</v>
      </c>
      <c r="F96" s="8">
        <f t="shared" si="3"/>
        <v>2472.9304924903945</v>
      </c>
      <c r="O96" s="8"/>
    </row>
    <row r="97" spans="1:15" x14ac:dyDescent="0.25">
      <c r="A97" s="6" t="s">
        <v>1</v>
      </c>
      <c r="B97" s="6">
        <v>2014</v>
      </c>
      <c r="C97" s="6" t="s">
        <v>21</v>
      </c>
      <c r="D97" s="7">
        <v>27</v>
      </c>
      <c r="E97">
        <f t="shared" si="2"/>
        <v>8589</v>
      </c>
      <c r="F97" s="8">
        <f t="shared" si="3"/>
        <v>3143.5557107928748</v>
      </c>
      <c r="O97" s="8"/>
    </row>
    <row r="98" spans="1:15" x14ac:dyDescent="0.25">
      <c r="A98" s="6" t="s">
        <v>2</v>
      </c>
      <c r="B98" s="6">
        <v>2014</v>
      </c>
      <c r="C98" s="6" t="s">
        <v>19</v>
      </c>
      <c r="D98" s="7">
        <v>13.83</v>
      </c>
      <c r="E98">
        <f t="shared" si="2"/>
        <v>149483</v>
      </c>
      <c r="F98" s="8">
        <f t="shared" si="3"/>
        <v>92.518881745750349</v>
      </c>
      <c r="O98" s="8"/>
    </row>
    <row r="99" spans="1:15" x14ac:dyDescent="0.25">
      <c r="A99" s="6" t="s">
        <v>2</v>
      </c>
      <c r="B99" s="6">
        <v>2014</v>
      </c>
      <c r="C99" s="6" t="s">
        <v>20</v>
      </c>
      <c r="D99" s="7">
        <v>757.47</v>
      </c>
      <c r="E99">
        <f t="shared" si="2"/>
        <v>149483</v>
      </c>
      <c r="F99" s="8">
        <f t="shared" si="3"/>
        <v>5067.2651739662706</v>
      </c>
      <c r="O99" s="8"/>
    </row>
    <row r="100" spans="1:15" x14ac:dyDescent="0.25">
      <c r="A100" s="6" t="s">
        <v>2</v>
      </c>
      <c r="B100" s="6">
        <v>2014</v>
      </c>
      <c r="C100" s="6" t="s">
        <v>21</v>
      </c>
      <c r="D100" s="7">
        <v>467.66</v>
      </c>
      <c r="E100">
        <f t="shared" si="2"/>
        <v>149483</v>
      </c>
      <c r="F100" s="8">
        <f t="shared" si="3"/>
        <v>3128.5162861328713</v>
      </c>
      <c r="O100" s="8"/>
    </row>
    <row r="101" spans="1:15" x14ac:dyDescent="0.25">
      <c r="A101" s="6" t="s">
        <v>3</v>
      </c>
      <c r="B101" s="6">
        <v>2014</v>
      </c>
      <c r="C101" s="6" t="s">
        <v>19</v>
      </c>
      <c r="D101" s="7">
        <v>48.89</v>
      </c>
      <c r="E101">
        <f t="shared" si="2"/>
        <v>31145</v>
      </c>
      <c r="F101" s="8">
        <f t="shared" si="3"/>
        <v>1569.7543746989886</v>
      </c>
      <c r="O101" s="8"/>
    </row>
    <row r="102" spans="1:15" x14ac:dyDescent="0.25">
      <c r="A102" s="6" t="s">
        <v>3</v>
      </c>
      <c r="B102" s="6">
        <v>2014</v>
      </c>
      <c r="C102" s="6" t="s">
        <v>20</v>
      </c>
      <c r="D102" s="7">
        <v>59.16</v>
      </c>
      <c r="E102">
        <f t="shared" si="2"/>
        <v>31145</v>
      </c>
      <c r="F102" s="8">
        <f t="shared" si="3"/>
        <v>1899.5023278214801</v>
      </c>
      <c r="O102" s="8"/>
    </row>
    <row r="103" spans="1:15" x14ac:dyDescent="0.25">
      <c r="A103" s="6" t="s">
        <v>3</v>
      </c>
      <c r="B103" s="6">
        <v>2014</v>
      </c>
      <c r="C103" s="6" t="s">
        <v>21</v>
      </c>
      <c r="D103" s="7">
        <v>71.459999999999994</v>
      </c>
      <c r="E103">
        <f t="shared" si="2"/>
        <v>31145</v>
      </c>
      <c r="F103" s="8">
        <f t="shared" si="3"/>
        <v>2294.4292823888263</v>
      </c>
      <c r="O103" s="8"/>
    </row>
    <row r="104" spans="1:15" x14ac:dyDescent="0.25">
      <c r="A104" s="6" t="s">
        <v>4</v>
      </c>
      <c r="B104" s="6">
        <v>2014</v>
      </c>
      <c r="C104" s="6" t="s">
        <v>19</v>
      </c>
      <c r="D104" s="7">
        <v>36.630000000000003</v>
      </c>
      <c r="E104">
        <f t="shared" si="2"/>
        <v>30425</v>
      </c>
      <c r="F104" s="8">
        <f t="shared" si="3"/>
        <v>1203.9441248972885</v>
      </c>
      <c r="O104" s="8"/>
    </row>
    <row r="105" spans="1:15" x14ac:dyDescent="0.25">
      <c r="A105" s="6" t="s">
        <v>4</v>
      </c>
      <c r="B105" s="6">
        <v>2014</v>
      </c>
      <c r="C105" s="6" t="s">
        <v>20</v>
      </c>
      <c r="D105" s="7">
        <v>91.01</v>
      </c>
      <c r="E105">
        <f t="shared" si="2"/>
        <v>30425</v>
      </c>
      <c r="F105" s="8">
        <f t="shared" si="3"/>
        <v>2991.2900575184881</v>
      </c>
      <c r="O105" s="8"/>
    </row>
    <row r="106" spans="1:15" x14ac:dyDescent="0.25">
      <c r="A106" s="6" t="s">
        <v>4</v>
      </c>
      <c r="B106" s="6">
        <v>2014</v>
      </c>
      <c r="C106" s="6" t="s">
        <v>21</v>
      </c>
      <c r="D106" s="7">
        <v>104.37</v>
      </c>
      <c r="E106">
        <f t="shared" si="2"/>
        <v>30425</v>
      </c>
      <c r="F106" s="8">
        <f t="shared" si="3"/>
        <v>3430.4026294165983</v>
      </c>
      <c r="O106" s="8"/>
    </row>
    <row r="107" spans="1:15" x14ac:dyDescent="0.25">
      <c r="A107" s="6" t="s">
        <v>5</v>
      </c>
      <c r="B107" s="6">
        <v>2014</v>
      </c>
      <c r="C107" s="6" t="s">
        <v>19</v>
      </c>
      <c r="D107" s="7">
        <v>15.08</v>
      </c>
      <c r="E107">
        <f t="shared" si="2"/>
        <v>24323</v>
      </c>
      <c r="F107" s="8">
        <f t="shared" si="3"/>
        <v>619.98931052912883</v>
      </c>
      <c r="O107" s="8"/>
    </row>
    <row r="108" spans="1:15" x14ac:dyDescent="0.25">
      <c r="A108" s="6" t="s">
        <v>5</v>
      </c>
      <c r="B108" s="6">
        <v>2014</v>
      </c>
      <c r="C108" s="6" t="s">
        <v>20</v>
      </c>
      <c r="D108" s="7">
        <v>52.94</v>
      </c>
      <c r="E108">
        <f t="shared" si="2"/>
        <v>24323</v>
      </c>
      <c r="F108" s="8">
        <f t="shared" si="3"/>
        <v>2176.5407227726841</v>
      </c>
      <c r="O108" s="8"/>
    </row>
    <row r="109" spans="1:15" x14ac:dyDescent="0.25">
      <c r="A109" s="6" t="s">
        <v>5</v>
      </c>
      <c r="B109" s="6">
        <v>2014</v>
      </c>
      <c r="C109" s="6" t="s">
        <v>21</v>
      </c>
      <c r="D109" s="7">
        <v>94.62</v>
      </c>
      <c r="E109">
        <f t="shared" si="2"/>
        <v>24323</v>
      </c>
      <c r="F109" s="8">
        <f t="shared" si="3"/>
        <v>3890.1451301237512</v>
      </c>
      <c r="O109" s="8"/>
    </row>
    <row r="110" spans="1:15" x14ac:dyDescent="0.25">
      <c r="A110" s="6" t="s">
        <v>6</v>
      </c>
      <c r="B110" s="6">
        <v>2014</v>
      </c>
      <c r="C110" s="6" t="s">
        <v>19</v>
      </c>
      <c r="D110" s="7">
        <v>62.98</v>
      </c>
      <c r="E110">
        <f t="shared" si="2"/>
        <v>59583</v>
      </c>
      <c r="F110" s="8">
        <f t="shared" si="3"/>
        <v>1057.0129063659097</v>
      </c>
      <c r="O110" s="8"/>
    </row>
    <row r="111" spans="1:15" x14ac:dyDescent="0.25">
      <c r="A111" s="6" t="s">
        <v>6</v>
      </c>
      <c r="B111" s="6">
        <v>2014</v>
      </c>
      <c r="C111" s="6" t="s">
        <v>20</v>
      </c>
      <c r="D111" s="7">
        <v>224.92</v>
      </c>
      <c r="E111">
        <f t="shared" si="2"/>
        <v>59583</v>
      </c>
      <c r="F111" s="8">
        <f t="shared" si="3"/>
        <v>3774.9022372153131</v>
      </c>
      <c r="O111" s="8"/>
    </row>
    <row r="112" spans="1:15" x14ac:dyDescent="0.25">
      <c r="A112" s="6" t="s">
        <v>6</v>
      </c>
      <c r="B112" s="6">
        <v>2014</v>
      </c>
      <c r="C112" s="6" t="s">
        <v>21</v>
      </c>
      <c r="D112" s="7">
        <v>188.59</v>
      </c>
      <c r="E112">
        <f t="shared" si="2"/>
        <v>59583</v>
      </c>
      <c r="F112" s="8">
        <f t="shared" si="3"/>
        <v>3165.1645603611769</v>
      </c>
      <c r="O112" s="8"/>
    </row>
    <row r="113" spans="1:15" x14ac:dyDescent="0.25">
      <c r="A113" s="6" t="s">
        <v>7</v>
      </c>
      <c r="B113" s="6">
        <v>2014</v>
      </c>
      <c r="C113" s="6" t="s">
        <v>19</v>
      </c>
      <c r="D113" s="7">
        <v>25.67</v>
      </c>
      <c r="E113">
        <f t="shared" si="2"/>
        <v>27641</v>
      </c>
      <c r="F113" s="8">
        <f t="shared" si="3"/>
        <v>928.69288375963242</v>
      </c>
      <c r="O113" s="8"/>
    </row>
    <row r="114" spans="1:15" x14ac:dyDescent="0.25">
      <c r="A114" s="6" t="s">
        <v>7</v>
      </c>
      <c r="B114" s="6">
        <v>2014</v>
      </c>
      <c r="C114" s="6" t="s">
        <v>20</v>
      </c>
      <c r="D114" s="7">
        <v>43.5</v>
      </c>
      <c r="E114">
        <f t="shared" si="2"/>
        <v>27641</v>
      </c>
      <c r="F114" s="8">
        <f t="shared" si="3"/>
        <v>1573.7491407691473</v>
      </c>
      <c r="O114" s="8"/>
    </row>
    <row r="115" spans="1:15" x14ac:dyDescent="0.25">
      <c r="A115" s="6" t="s">
        <v>7</v>
      </c>
      <c r="B115" s="6">
        <v>2014</v>
      </c>
      <c r="C115" s="6" t="s">
        <v>21</v>
      </c>
      <c r="D115" s="7">
        <v>82.03</v>
      </c>
      <c r="E115">
        <f t="shared" si="2"/>
        <v>27641</v>
      </c>
      <c r="F115" s="8">
        <f t="shared" si="3"/>
        <v>2967.6929199377737</v>
      </c>
      <c r="O115" s="8"/>
    </row>
    <row r="116" spans="1:15" x14ac:dyDescent="0.25">
      <c r="A116" s="6" t="s">
        <v>8</v>
      </c>
      <c r="B116" s="6">
        <v>2014</v>
      </c>
      <c r="C116" s="6" t="s">
        <v>19</v>
      </c>
      <c r="D116" s="7">
        <v>66.06</v>
      </c>
      <c r="E116">
        <f t="shared" si="2"/>
        <v>82829</v>
      </c>
      <c r="F116" s="8">
        <f t="shared" si="3"/>
        <v>797.54675294884646</v>
      </c>
      <c r="O116" s="8"/>
    </row>
    <row r="117" spans="1:15" x14ac:dyDescent="0.25">
      <c r="A117" s="6" t="s">
        <v>8</v>
      </c>
      <c r="B117" s="6">
        <v>2014</v>
      </c>
      <c r="C117" s="6" t="s">
        <v>20</v>
      </c>
      <c r="D117" s="7">
        <v>239.83</v>
      </c>
      <c r="E117">
        <f t="shared" si="2"/>
        <v>82829</v>
      </c>
      <c r="F117" s="8">
        <f t="shared" si="3"/>
        <v>2895.4834659358439</v>
      </c>
      <c r="O117" s="8"/>
    </row>
    <row r="118" spans="1:15" x14ac:dyDescent="0.25">
      <c r="A118" s="6" t="s">
        <v>8</v>
      </c>
      <c r="B118" s="6">
        <v>2014</v>
      </c>
      <c r="C118" s="6" t="s">
        <v>21</v>
      </c>
      <c r="D118" s="7">
        <v>397.06</v>
      </c>
      <c r="E118">
        <f t="shared" si="2"/>
        <v>82829</v>
      </c>
      <c r="F118" s="8">
        <f t="shared" si="3"/>
        <v>4793.7316640307135</v>
      </c>
      <c r="O118" s="8"/>
    </row>
    <row r="119" spans="1:15" x14ac:dyDescent="0.25">
      <c r="A119" s="6" t="s">
        <v>9</v>
      </c>
      <c r="B119" s="6">
        <v>2014</v>
      </c>
      <c r="C119" s="6" t="s">
        <v>19</v>
      </c>
      <c r="D119" s="7">
        <v>38.64</v>
      </c>
      <c r="E119">
        <f t="shared" si="2"/>
        <v>34676</v>
      </c>
      <c r="F119" s="8">
        <f t="shared" si="3"/>
        <v>1114.315376629369</v>
      </c>
      <c r="O119" s="8"/>
    </row>
    <row r="120" spans="1:15" x14ac:dyDescent="0.25">
      <c r="A120" s="6" t="s">
        <v>9</v>
      </c>
      <c r="B120" s="6">
        <v>2014</v>
      </c>
      <c r="C120" s="6" t="s">
        <v>20</v>
      </c>
      <c r="D120" s="7">
        <v>70.28</v>
      </c>
      <c r="E120">
        <f t="shared" si="2"/>
        <v>34676</v>
      </c>
      <c r="F120" s="8">
        <f t="shared" si="3"/>
        <v>2026.7620256084899</v>
      </c>
      <c r="O120" s="8"/>
    </row>
    <row r="121" spans="1:15" x14ac:dyDescent="0.25">
      <c r="A121" s="6" t="s">
        <v>9</v>
      </c>
      <c r="B121" s="6">
        <v>2014</v>
      </c>
      <c r="C121" s="6" t="s">
        <v>21</v>
      </c>
      <c r="D121" s="7">
        <v>125.21</v>
      </c>
      <c r="E121">
        <f t="shared" si="2"/>
        <v>34676</v>
      </c>
      <c r="F121" s="8">
        <f t="shared" si="3"/>
        <v>3610.8547698696507</v>
      </c>
      <c r="O121" s="8"/>
    </row>
    <row r="122" spans="1:15" x14ac:dyDescent="0.25">
      <c r="A122" s="6" t="s">
        <v>10</v>
      </c>
      <c r="B122" s="6">
        <v>2014</v>
      </c>
      <c r="C122" s="6" t="s">
        <v>19</v>
      </c>
      <c r="D122" s="7">
        <v>17.010000000000002</v>
      </c>
      <c r="E122">
        <f t="shared" si="2"/>
        <v>31756</v>
      </c>
      <c r="F122" s="8">
        <f t="shared" si="3"/>
        <v>535.64680690263253</v>
      </c>
      <c r="O122" s="8"/>
    </row>
    <row r="123" spans="1:15" x14ac:dyDescent="0.25">
      <c r="A123" s="6" t="s">
        <v>10</v>
      </c>
      <c r="B123" s="6">
        <v>2014</v>
      </c>
      <c r="C123" s="6" t="s">
        <v>20</v>
      </c>
      <c r="D123" s="7">
        <v>102.83</v>
      </c>
      <c r="E123">
        <f t="shared" si="2"/>
        <v>31756</v>
      </c>
      <c r="F123" s="8">
        <f t="shared" si="3"/>
        <v>3238.1282277364908</v>
      </c>
      <c r="O123" s="8"/>
    </row>
    <row r="124" spans="1:15" x14ac:dyDescent="0.25">
      <c r="A124" s="6" t="s">
        <v>10</v>
      </c>
      <c r="B124" s="6">
        <v>2014</v>
      </c>
      <c r="C124" s="6" t="s">
        <v>21</v>
      </c>
      <c r="D124" s="7">
        <v>160.99</v>
      </c>
      <c r="E124">
        <f t="shared" si="2"/>
        <v>31756</v>
      </c>
      <c r="F124" s="8">
        <f t="shared" si="3"/>
        <v>5069.593147751606</v>
      </c>
      <c r="O124" s="8"/>
    </row>
    <row r="125" spans="1:15" x14ac:dyDescent="0.25">
      <c r="A125" s="6" t="s">
        <v>11</v>
      </c>
      <c r="B125" s="6">
        <v>2014</v>
      </c>
      <c r="C125" s="6" t="s">
        <v>19</v>
      </c>
      <c r="D125" s="7">
        <v>76.430000000000007</v>
      </c>
      <c r="E125">
        <f t="shared" si="2"/>
        <v>152188</v>
      </c>
      <c r="F125" s="8">
        <f t="shared" si="3"/>
        <v>502.20779562120538</v>
      </c>
      <c r="O125" s="8"/>
    </row>
    <row r="126" spans="1:15" x14ac:dyDescent="0.25">
      <c r="A126" s="6" t="s">
        <v>11</v>
      </c>
      <c r="B126" s="6">
        <v>2014</v>
      </c>
      <c r="C126" s="6" t="s">
        <v>20</v>
      </c>
      <c r="D126" s="7">
        <v>471.41</v>
      </c>
      <c r="E126">
        <f t="shared" si="2"/>
        <v>152188</v>
      </c>
      <c r="F126" s="8">
        <f t="shared" si="3"/>
        <v>3097.5503981917104</v>
      </c>
      <c r="O126" s="8"/>
    </row>
    <row r="127" spans="1:15" x14ac:dyDescent="0.25">
      <c r="A127" s="6" t="s">
        <v>11</v>
      </c>
      <c r="B127" s="6">
        <v>2014</v>
      </c>
      <c r="C127" s="6" t="s">
        <v>21</v>
      </c>
      <c r="D127" s="7">
        <v>1180.22</v>
      </c>
      <c r="E127">
        <f t="shared" si="2"/>
        <v>152188</v>
      </c>
      <c r="F127" s="8">
        <f t="shared" si="3"/>
        <v>7755.0135358898206</v>
      </c>
      <c r="O127" s="8"/>
    </row>
    <row r="128" spans="1:15" x14ac:dyDescent="0.25">
      <c r="A128" s="6" t="s">
        <v>12</v>
      </c>
      <c r="B128" s="6">
        <v>2014</v>
      </c>
      <c r="C128" s="6" t="s">
        <v>19</v>
      </c>
      <c r="D128" s="7">
        <v>33.200000000000003</v>
      </c>
      <c r="E128">
        <f t="shared" si="2"/>
        <v>30176</v>
      </c>
      <c r="F128" s="8">
        <f t="shared" si="3"/>
        <v>1100.2120890774127</v>
      </c>
      <c r="O128" s="8"/>
    </row>
    <row r="129" spans="1:15" x14ac:dyDescent="0.25">
      <c r="A129" s="6" t="s">
        <v>12</v>
      </c>
      <c r="B129" s="6">
        <v>2014</v>
      </c>
      <c r="C129" s="6" t="s">
        <v>20</v>
      </c>
      <c r="D129" s="7">
        <v>71.849999999999994</v>
      </c>
      <c r="E129">
        <f t="shared" si="2"/>
        <v>30176</v>
      </c>
      <c r="F129" s="8">
        <f t="shared" si="3"/>
        <v>2381.0312831389183</v>
      </c>
      <c r="O129" s="8"/>
    </row>
    <row r="130" spans="1:15" x14ac:dyDescent="0.25">
      <c r="A130" s="6" t="s">
        <v>12</v>
      </c>
      <c r="B130" s="6">
        <v>2014</v>
      </c>
      <c r="C130" s="6" t="s">
        <v>21</v>
      </c>
      <c r="D130" s="7">
        <v>87.15</v>
      </c>
      <c r="E130">
        <f t="shared" ref="E130:E193" si="4">INDEX(rahvaarvud,MATCH(A130,maakonnad,0),MATCH(B130,aastaarv,0))</f>
        <v>30176</v>
      </c>
      <c r="F130" s="8">
        <f t="shared" si="3"/>
        <v>2888.0567338282081</v>
      </c>
      <c r="O130" s="8"/>
    </row>
    <row r="131" spans="1:15" x14ac:dyDescent="0.25">
      <c r="A131" s="6" t="s">
        <v>13</v>
      </c>
      <c r="B131" s="6">
        <v>2014</v>
      </c>
      <c r="C131" s="6" t="s">
        <v>19</v>
      </c>
      <c r="D131" s="7">
        <v>79.989999999999995</v>
      </c>
      <c r="E131">
        <f t="shared" si="4"/>
        <v>47476</v>
      </c>
      <c r="F131" s="8">
        <f t="shared" ref="F131:F194" si="5">D131*1000000/E131</f>
        <v>1684.8512932850283</v>
      </c>
      <c r="O131" s="8"/>
    </row>
    <row r="132" spans="1:15" x14ac:dyDescent="0.25">
      <c r="A132" s="6" t="s">
        <v>13</v>
      </c>
      <c r="B132" s="6">
        <v>2014</v>
      </c>
      <c r="C132" s="6" t="s">
        <v>20</v>
      </c>
      <c r="D132" s="7">
        <v>146.25</v>
      </c>
      <c r="E132">
        <f t="shared" si="4"/>
        <v>47476</v>
      </c>
      <c r="F132" s="8">
        <f t="shared" si="5"/>
        <v>3080.5038335158815</v>
      </c>
      <c r="O132" s="8"/>
    </row>
    <row r="133" spans="1:15" x14ac:dyDescent="0.25">
      <c r="A133" s="6" t="s">
        <v>13</v>
      </c>
      <c r="B133" s="6">
        <v>2014</v>
      </c>
      <c r="C133" s="6" t="s">
        <v>21</v>
      </c>
      <c r="D133" s="7">
        <v>187.11</v>
      </c>
      <c r="E133">
        <f t="shared" si="4"/>
        <v>47476</v>
      </c>
      <c r="F133" s="8">
        <f t="shared" si="5"/>
        <v>3941.1492122335494</v>
      </c>
      <c r="O133" s="8"/>
    </row>
    <row r="134" spans="1:15" x14ac:dyDescent="0.25">
      <c r="A134" s="6" t="s">
        <v>14</v>
      </c>
      <c r="B134" s="6">
        <v>2014</v>
      </c>
      <c r="C134" s="6" t="s">
        <v>19</v>
      </c>
      <c r="D134" s="7">
        <v>33.33</v>
      </c>
      <c r="E134">
        <f t="shared" si="4"/>
        <v>33426</v>
      </c>
      <c r="F134" s="8">
        <f t="shared" si="5"/>
        <v>997.12798420391312</v>
      </c>
      <c r="O134" s="8"/>
    </row>
    <row r="135" spans="1:15" x14ac:dyDescent="0.25">
      <c r="A135" s="6" t="s">
        <v>14</v>
      </c>
      <c r="B135" s="6">
        <v>2014</v>
      </c>
      <c r="C135" s="6" t="s">
        <v>20</v>
      </c>
      <c r="D135" s="7">
        <v>90.24</v>
      </c>
      <c r="E135">
        <f t="shared" si="4"/>
        <v>33426</v>
      </c>
      <c r="F135" s="8">
        <f t="shared" si="5"/>
        <v>2699.6948483216656</v>
      </c>
      <c r="O135" s="8"/>
    </row>
    <row r="136" spans="1:15" x14ac:dyDescent="0.25">
      <c r="A136" s="6" t="s">
        <v>14</v>
      </c>
      <c r="B136" s="6">
        <v>2014</v>
      </c>
      <c r="C136" s="6" t="s">
        <v>21</v>
      </c>
      <c r="D136" s="7">
        <v>107.09</v>
      </c>
      <c r="E136">
        <f t="shared" si="4"/>
        <v>33426</v>
      </c>
      <c r="F136" s="8">
        <f t="shared" si="5"/>
        <v>3203.7934541973314</v>
      </c>
      <c r="O136" s="8"/>
    </row>
    <row r="137" spans="1:15" x14ac:dyDescent="0.25">
      <c r="A137" s="6" t="s">
        <v>0</v>
      </c>
      <c r="B137" s="6">
        <v>2015</v>
      </c>
      <c r="C137" s="6" t="s">
        <v>19</v>
      </c>
      <c r="D137" s="7">
        <v>55.55</v>
      </c>
      <c r="E137">
        <f t="shared" si="4"/>
        <v>575601</v>
      </c>
      <c r="F137" s="8">
        <f t="shared" si="5"/>
        <v>96.50782399613621</v>
      </c>
      <c r="O137" s="8"/>
    </row>
    <row r="138" spans="1:15" x14ac:dyDescent="0.25">
      <c r="A138" s="6" t="s">
        <v>0</v>
      </c>
      <c r="B138" s="6">
        <v>2015</v>
      </c>
      <c r="C138" s="6" t="s">
        <v>20</v>
      </c>
      <c r="D138" s="7">
        <v>2551.3000000000002</v>
      </c>
      <c r="E138">
        <f t="shared" si="4"/>
        <v>575601</v>
      </c>
      <c r="F138" s="8">
        <f t="shared" si="5"/>
        <v>4432.4106455687188</v>
      </c>
      <c r="O138" s="8"/>
    </row>
    <row r="139" spans="1:15" x14ac:dyDescent="0.25">
      <c r="A139" s="6" t="s">
        <v>0</v>
      </c>
      <c r="B139" s="6">
        <v>2015</v>
      </c>
      <c r="C139" s="6" t="s">
        <v>21</v>
      </c>
      <c r="D139" s="7">
        <v>9090.7199999999993</v>
      </c>
      <c r="E139">
        <f t="shared" si="4"/>
        <v>575601</v>
      </c>
      <c r="F139" s="8">
        <f t="shared" si="5"/>
        <v>15793.440247671564</v>
      </c>
      <c r="O139" s="8"/>
    </row>
    <row r="140" spans="1:15" x14ac:dyDescent="0.25">
      <c r="A140" s="6" t="s">
        <v>1</v>
      </c>
      <c r="B140" s="6">
        <v>2015</v>
      </c>
      <c r="C140" s="6" t="s">
        <v>19</v>
      </c>
      <c r="D140" s="7">
        <v>8.7100000000000009</v>
      </c>
      <c r="E140">
        <f t="shared" si="4"/>
        <v>8582</v>
      </c>
      <c r="F140" s="8">
        <f t="shared" si="5"/>
        <v>1014.9149382428338</v>
      </c>
      <c r="O140" s="8"/>
    </row>
    <row r="141" spans="1:15" x14ac:dyDescent="0.25">
      <c r="A141" s="6" t="s">
        <v>1</v>
      </c>
      <c r="B141" s="6">
        <v>2015</v>
      </c>
      <c r="C141" s="6" t="s">
        <v>20</v>
      </c>
      <c r="D141" s="7">
        <v>24.49</v>
      </c>
      <c r="E141">
        <f t="shared" si="4"/>
        <v>8582</v>
      </c>
      <c r="F141" s="8">
        <f t="shared" si="5"/>
        <v>2853.647168492193</v>
      </c>
      <c r="O141" s="8"/>
    </row>
    <row r="142" spans="1:15" x14ac:dyDescent="0.25">
      <c r="A142" s="6" t="s">
        <v>1</v>
      </c>
      <c r="B142" s="6">
        <v>2015</v>
      </c>
      <c r="C142" s="6" t="s">
        <v>21</v>
      </c>
      <c r="D142" s="7">
        <v>29.95</v>
      </c>
      <c r="E142">
        <f t="shared" si="4"/>
        <v>8582</v>
      </c>
      <c r="F142" s="8">
        <f t="shared" si="5"/>
        <v>3489.862502913074</v>
      </c>
      <c r="O142" s="8"/>
    </row>
    <row r="143" spans="1:15" x14ac:dyDescent="0.25">
      <c r="A143" s="6" t="s">
        <v>2</v>
      </c>
      <c r="B143" s="6">
        <v>2015</v>
      </c>
      <c r="C143" s="6" t="s">
        <v>19</v>
      </c>
      <c r="D143" s="7">
        <v>13.76</v>
      </c>
      <c r="E143">
        <f t="shared" si="4"/>
        <v>147597</v>
      </c>
      <c r="F143" s="8">
        <f t="shared" si="5"/>
        <v>93.226827103531917</v>
      </c>
      <c r="O143" s="8"/>
    </row>
    <row r="144" spans="1:15" x14ac:dyDescent="0.25">
      <c r="A144" s="6" t="s">
        <v>2</v>
      </c>
      <c r="B144" s="6">
        <v>2015</v>
      </c>
      <c r="C144" s="6" t="s">
        <v>20</v>
      </c>
      <c r="D144" s="7">
        <v>618.14</v>
      </c>
      <c r="E144">
        <f t="shared" si="4"/>
        <v>147597</v>
      </c>
      <c r="F144" s="8">
        <f t="shared" si="5"/>
        <v>4188.0255018733442</v>
      </c>
      <c r="O144" s="8"/>
    </row>
    <row r="145" spans="1:15" x14ac:dyDescent="0.25">
      <c r="A145" s="6" t="s">
        <v>2</v>
      </c>
      <c r="B145" s="6">
        <v>2015</v>
      </c>
      <c r="C145" s="6" t="s">
        <v>21</v>
      </c>
      <c r="D145" s="7">
        <v>479.65</v>
      </c>
      <c r="E145">
        <f t="shared" si="4"/>
        <v>147597</v>
      </c>
      <c r="F145" s="8">
        <f t="shared" si="5"/>
        <v>3249.7272979803111</v>
      </c>
      <c r="O145" s="8"/>
    </row>
    <row r="146" spans="1:15" x14ac:dyDescent="0.25">
      <c r="A146" s="6" t="s">
        <v>3</v>
      </c>
      <c r="B146" s="6">
        <v>2015</v>
      </c>
      <c r="C146" s="6" t="s">
        <v>19</v>
      </c>
      <c r="D146" s="7">
        <v>42.96</v>
      </c>
      <c r="E146">
        <f t="shared" si="4"/>
        <v>30841</v>
      </c>
      <c r="F146" s="8">
        <f t="shared" si="5"/>
        <v>1392.950941927953</v>
      </c>
      <c r="O146" s="8"/>
    </row>
    <row r="147" spans="1:15" x14ac:dyDescent="0.25">
      <c r="A147" s="6" t="s">
        <v>3</v>
      </c>
      <c r="B147" s="6">
        <v>2015</v>
      </c>
      <c r="C147" s="6" t="s">
        <v>20</v>
      </c>
      <c r="D147" s="7">
        <v>61.48</v>
      </c>
      <c r="E147">
        <f t="shared" si="4"/>
        <v>30841</v>
      </c>
      <c r="F147" s="8">
        <f t="shared" si="5"/>
        <v>1993.4502772283649</v>
      </c>
      <c r="O147" s="8"/>
    </row>
    <row r="148" spans="1:15" x14ac:dyDescent="0.25">
      <c r="A148" s="6" t="s">
        <v>3</v>
      </c>
      <c r="B148" s="6">
        <v>2015</v>
      </c>
      <c r="C148" s="6" t="s">
        <v>21</v>
      </c>
      <c r="D148" s="7">
        <v>80.94</v>
      </c>
      <c r="E148">
        <f t="shared" si="4"/>
        <v>30841</v>
      </c>
      <c r="F148" s="8">
        <f t="shared" si="5"/>
        <v>2624.4285204759899</v>
      </c>
      <c r="O148" s="8"/>
    </row>
    <row r="149" spans="1:15" x14ac:dyDescent="0.25">
      <c r="A149" s="6" t="s">
        <v>4</v>
      </c>
      <c r="B149" s="6">
        <v>2015</v>
      </c>
      <c r="C149" s="6" t="s">
        <v>19</v>
      </c>
      <c r="D149" s="7">
        <v>33.44</v>
      </c>
      <c r="E149">
        <f t="shared" si="4"/>
        <v>30109</v>
      </c>
      <c r="F149" s="8">
        <f t="shared" si="5"/>
        <v>1110.6313726792653</v>
      </c>
      <c r="O149" s="8"/>
    </row>
    <row r="150" spans="1:15" x14ac:dyDescent="0.25">
      <c r="A150" s="6" t="s">
        <v>4</v>
      </c>
      <c r="B150" s="6">
        <v>2015</v>
      </c>
      <c r="C150" s="6" t="s">
        <v>20</v>
      </c>
      <c r="D150" s="7">
        <v>89.65</v>
      </c>
      <c r="E150">
        <f t="shared" si="4"/>
        <v>30109</v>
      </c>
      <c r="F150" s="8">
        <f t="shared" si="5"/>
        <v>2977.5150287289516</v>
      </c>
      <c r="O150" s="8"/>
    </row>
    <row r="151" spans="1:15" x14ac:dyDescent="0.25">
      <c r="A151" s="6" t="s">
        <v>4</v>
      </c>
      <c r="B151" s="6">
        <v>2015</v>
      </c>
      <c r="C151" s="6" t="s">
        <v>21</v>
      </c>
      <c r="D151" s="7">
        <v>104.4</v>
      </c>
      <c r="E151">
        <f t="shared" si="4"/>
        <v>30109</v>
      </c>
      <c r="F151" s="8">
        <f t="shared" si="5"/>
        <v>3467.4017735560797</v>
      </c>
      <c r="O151" s="8"/>
    </row>
    <row r="152" spans="1:15" x14ac:dyDescent="0.25">
      <c r="A152" s="6" t="s">
        <v>5</v>
      </c>
      <c r="B152" s="6">
        <v>2015</v>
      </c>
      <c r="C152" s="6" t="s">
        <v>19</v>
      </c>
      <c r="D152" s="7">
        <v>15.58</v>
      </c>
      <c r="E152">
        <f t="shared" si="4"/>
        <v>24070</v>
      </c>
      <c r="F152" s="8">
        <f t="shared" si="5"/>
        <v>647.27877025342752</v>
      </c>
      <c r="O152" s="8"/>
    </row>
    <row r="153" spans="1:15" x14ac:dyDescent="0.25">
      <c r="A153" s="6" t="s">
        <v>5</v>
      </c>
      <c r="B153" s="6">
        <v>2015</v>
      </c>
      <c r="C153" s="6" t="s">
        <v>20</v>
      </c>
      <c r="D153" s="7">
        <v>50.1</v>
      </c>
      <c r="E153">
        <f t="shared" si="4"/>
        <v>24070</v>
      </c>
      <c r="F153" s="8">
        <f t="shared" si="5"/>
        <v>2081.4291649356046</v>
      </c>
      <c r="O153" s="8"/>
    </row>
    <row r="154" spans="1:15" x14ac:dyDescent="0.25">
      <c r="A154" s="6" t="s">
        <v>5</v>
      </c>
      <c r="B154" s="6">
        <v>2015</v>
      </c>
      <c r="C154" s="6" t="s">
        <v>21</v>
      </c>
      <c r="D154" s="7">
        <v>92.72</v>
      </c>
      <c r="E154">
        <f t="shared" si="4"/>
        <v>24070</v>
      </c>
      <c r="F154" s="8">
        <f t="shared" si="5"/>
        <v>3852.0980473618611</v>
      </c>
      <c r="O154" s="8"/>
    </row>
    <row r="155" spans="1:15" x14ac:dyDescent="0.25">
      <c r="A155" s="6" t="s">
        <v>6</v>
      </c>
      <c r="B155" s="6">
        <v>2015</v>
      </c>
      <c r="C155" s="6" t="s">
        <v>19</v>
      </c>
      <c r="D155" s="7">
        <v>57.32</v>
      </c>
      <c r="E155">
        <f t="shared" si="4"/>
        <v>59039</v>
      </c>
      <c r="F155" s="8">
        <f t="shared" si="5"/>
        <v>970.88365317840749</v>
      </c>
      <c r="O155" s="8"/>
    </row>
    <row r="156" spans="1:15" x14ac:dyDescent="0.25">
      <c r="A156" s="6" t="s">
        <v>6</v>
      </c>
      <c r="B156" s="6">
        <v>2015</v>
      </c>
      <c r="C156" s="6" t="s">
        <v>20</v>
      </c>
      <c r="D156" s="7">
        <v>217.5</v>
      </c>
      <c r="E156">
        <f t="shared" si="4"/>
        <v>59039</v>
      </c>
      <c r="F156" s="8">
        <f t="shared" si="5"/>
        <v>3684.0054878978303</v>
      </c>
      <c r="O156" s="8"/>
    </row>
    <row r="157" spans="1:15" x14ac:dyDescent="0.25">
      <c r="A157" s="6" t="s">
        <v>6</v>
      </c>
      <c r="B157" s="6">
        <v>2015</v>
      </c>
      <c r="C157" s="6" t="s">
        <v>21</v>
      </c>
      <c r="D157" s="7">
        <v>202.9</v>
      </c>
      <c r="E157">
        <f t="shared" si="4"/>
        <v>59039</v>
      </c>
      <c r="F157" s="8">
        <f t="shared" si="5"/>
        <v>3436.711326411355</v>
      </c>
      <c r="O157" s="8"/>
    </row>
    <row r="158" spans="1:15" x14ac:dyDescent="0.25">
      <c r="A158" s="6" t="s">
        <v>7</v>
      </c>
      <c r="B158" s="6">
        <v>2015</v>
      </c>
      <c r="C158" s="6" t="s">
        <v>19</v>
      </c>
      <c r="D158" s="7">
        <v>24.11</v>
      </c>
      <c r="E158">
        <f t="shared" si="4"/>
        <v>27438</v>
      </c>
      <c r="F158" s="8">
        <f t="shared" si="5"/>
        <v>878.7083606676872</v>
      </c>
      <c r="O158" s="8"/>
    </row>
    <row r="159" spans="1:15" x14ac:dyDescent="0.25">
      <c r="A159" s="6" t="s">
        <v>7</v>
      </c>
      <c r="B159" s="6">
        <v>2015</v>
      </c>
      <c r="C159" s="6" t="s">
        <v>20</v>
      </c>
      <c r="D159" s="7">
        <v>44.05</v>
      </c>
      <c r="E159">
        <f t="shared" si="4"/>
        <v>27438</v>
      </c>
      <c r="F159" s="8">
        <f t="shared" si="5"/>
        <v>1605.4377141191048</v>
      </c>
      <c r="O159" s="8"/>
    </row>
    <row r="160" spans="1:15" x14ac:dyDescent="0.25">
      <c r="A160" s="6" t="s">
        <v>7</v>
      </c>
      <c r="B160" s="6">
        <v>2015</v>
      </c>
      <c r="C160" s="6" t="s">
        <v>21</v>
      </c>
      <c r="D160" s="7">
        <v>90.37</v>
      </c>
      <c r="E160">
        <f t="shared" si="4"/>
        <v>27438</v>
      </c>
      <c r="F160" s="8">
        <f t="shared" si="5"/>
        <v>3293.607405787594</v>
      </c>
      <c r="O160" s="8"/>
    </row>
    <row r="161" spans="1:15" x14ac:dyDescent="0.25">
      <c r="A161" s="6" t="s">
        <v>8</v>
      </c>
      <c r="B161" s="6">
        <v>2015</v>
      </c>
      <c r="C161" s="6" t="s">
        <v>19</v>
      </c>
      <c r="D161" s="7">
        <v>64.97</v>
      </c>
      <c r="E161">
        <f t="shared" si="4"/>
        <v>82349</v>
      </c>
      <c r="F161" s="8">
        <f t="shared" si="5"/>
        <v>788.95918590389681</v>
      </c>
      <c r="O161" s="8"/>
    </row>
    <row r="162" spans="1:15" x14ac:dyDescent="0.25">
      <c r="A162" s="6" t="s">
        <v>8</v>
      </c>
      <c r="B162" s="6">
        <v>2015</v>
      </c>
      <c r="C162" s="6" t="s">
        <v>20</v>
      </c>
      <c r="D162" s="7">
        <v>267.92</v>
      </c>
      <c r="E162">
        <f t="shared" si="4"/>
        <v>82349</v>
      </c>
      <c r="F162" s="8">
        <f t="shared" si="5"/>
        <v>3253.469987492259</v>
      </c>
      <c r="O162" s="8"/>
    </row>
    <row r="163" spans="1:15" x14ac:dyDescent="0.25">
      <c r="A163" s="6" t="s">
        <v>8</v>
      </c>
      <c r="B163" s="6">
        <v>2015</v>
      </c>
      <c r="C163" s="6" t="s">
        <v>21</v>
      </c>
      <c r="D163" s="7">
        <v>429.69</v>
      </c>
      <c r="E163">
        <f t="shared" si="4"/>
        <v>82349</v>
      </c>
      <c r="F163" s="8">
        <f t="shared" si="5"/>
        <v>5217.914000170008</v>
      </c>
      <c r="O163" s="8"/>
    </row>
    <row r="164" spans="1:15" x14ac:dyDescent="0.25">
      <c r="A164" s="6" t="s">
        <v>9</v>
      </c>
      <c r="B164" s="6">
        <v>2015</v>
      </c>
      <c r="C164" s="6" t="s">
        <v>19</v>
      </c>
      <c r="D164" s="7">
        <v>35.08</v>
      </c>
      <c r="E164">
        <f t="shared" si="4"/>
        <v>34436</v>
      </c>
      <c r="F164" s="8">
        <f t="shared" si="5"/>
        <v>1018.7013590428621</v>
      </c>
      <c r="O164" s="8"/>
    </row>
    <row r="165" spans="1:15" x14ac:dyDescent="0.25">
      <c r="A165" s="6" t="s">
        <v>9</v>
      </c>
      <c r="B165" s="6">
        <v>2015</v>
      </c>
      <c r="C165" s="6" t="s">
        <v>20</v>
      </c>
      <c r="D165" s="7">
        <v>79.81</v>
      </c>
      <c r="E165">
        <f t="shared" si="4"/>
        <v>34436</v>
      </c>
      <c r="F165" s="8">
        <f t="shared" si="5"/>
        <v>2317.6327099546984</v>
      </c>
      <c r="O165" s="8"/>
    </row>
    <row r="166" spans="1:15" x14ac:dyDescent="0.25">
      <c r="A166" s="6" t="s">
        <v>9</v>
      </c>
      <c r="B166" s="6">
        <v>2015</v>
      </c>
      <c r="C166" s="6" t="s">
        <v>21</v>
      </c>
      <c r="D166" s="7">
        <v>132.55000000000001</v>
      </c>
      <c r="E166">
        <f t="shared" si="4"/>
        <v>34436</v>
      </c>
      <c r="F166" s="8">
        <f t="shared" si="5"/>
        <v>3849.1694738064821</v>
      </c>
      <c r="O166" s="8"/>
    </row>
    <row r="167" spans="1:15" x14ac:dyDescent="0.25">
      <c r="A167" s="6" t="s">
        <v>10</v>
      </c>
      <c r="B167" s="6">
        <v>2015</v>
      </c>
      <c r="C167" s="6" t="s">
        <v>19</v>
      </c>
      <c r="D167" s="7">
        <v>16.03</v>
      </c>
      <c r="E167">
        <f t="shared" si="4"/>
        <v>31706</v>
      </c>
      <c r="F167" s="8">
        <f t="shared" si="5"/>
        <v>505.58253958241346</v>
      </c>
      <c r="O167" s="8"/>
    </row>
    <row r="168" spans="1:15" x14ac:dyDescent="0.25">
      <c r="A168" s="6" t="s">
        <v>10</v>
      </c>
      <c r="B168" s="6">
        <v>2015</v>
      </c>
      <c r="C168" s="6" t="s">
        <v>20</v>
      </c>
      <c r="D168" s="7">
        <v>102.73</v>
      </c>
      <c r="E168">
        <f t="shared" si="4"/>
        <v>31706</v>
      </c>
      <c r="F168" s="8">
        <f t="shared" si="5"/>
        <v>3240.0807418154291</v>
      </c>
      <c r="O168" s="8"/>
    </row>
    <row r="169" spans="1:15" x14ac:dyDescent="0.25">
      <c r="A169" s="6" t="s">
        <v>10</v>
      </c>
      <c r="B169" s="6">
        <v>2015</v>
      </c>
      <c r="C169" s="6" t="s">
        <v>21</v>
      </c>
      <c r="D169" s="7">
        <v>179.31</v>
      </c>
      <c r="E169">
        <f t="shared" si="4"/>
        <v>31706</v>
      </c>
      <c r="F169" s="8">
        <f t="shared" si="5"/>
        <v>5655.3964549296661</v>
      </c>
      <c r="O169" s="8"/>
    </row>
    <row r="170" spans="1:15" x14ac:dyDescent="0.25">
      <c r="A170" s="6" t="s">
        <v>11</v>
      </c>
      <c r="B170" s="6">
        <v>2015</v>
      </c>
      <c r="C170" s="6" t="s">
        <v>19</v>
      </c>
      <c r="D170" s="7">
        <v>74.8</v>
      </c>
      <c r="E170">
        <f t="shared" si="4"/>
        <v>151377</v>
      </c>
      <c r="F170" s="8">
        <f t="shared" si="5"/>
        <v>494.13054823387967</v>
      </c>
      <c r="O170" s="8"/>
    </row>
    <row r="171" spans="1:15" x14ac:dyDescent="0.25">
      <c r="A171" s="6" t="s">
        <v>11</v>
      </c>
      <c r="B171" s="6">
        <v>2015</v>
      </c>
      <c r="C171" s="6" t="s">
        <v>20</v>
      </c>
      <c r="D171" s="7">
        <v>492.79</v>
      </c>
      <c r="E171">
        <f t="shared" si="4"/>
        <v>151377</v>
      </c>
      <c r="F171" s="8">
        <f t="shared" si="5"/>
        <v>3255.3822575424274</v>
      </c>
      <c r="O171" s="8"/>
    </row>
    <row r="172" spans="1:15" x14ac:dyDescent="0.25">
      <c r="A172" s="6" t="s">
        <v>11</v>
      </c>
      <c r="B172" s="6">
        <v>2015</v>
      </c>
      <c r="C172" s="6" t="s">
        <v>21</v>
      </c>
      <c r="D172" s="7">
        <v>1230.48</v>
      </c>
      <c r="E172">
        <f t="shared" si="4"/>
        <v>151377</v>
      </c>
      <c r="F172" s="8">
        <f t="shared" si="5"/>
        <v>8128.5796389147627</v>
      </c>
      <c r="O172" s="8"/>
    </row>
    <row r="173" spans="1:15" x14ac:dyDescent="0.25">
      <c r="A173" s="6" t="s">
        <v>12</v>
      </c>
      <c r="B173" s="6">
        <v>2015</v>
      </c>
      <c r="C173" s="6" t="s">
        <v>19</v>
      </c>
      <c r="D173" s="7">
        <v>32.46</v>
      </c>
      <c r="E173">
        <f t="shared" si="4"/>
        <v>29944</v>
      </c>
      <c r="F173" s="8">
        <f t="shared" si="5"/>
        <v>1084.0235105530323</v>
      </c>
      <c r="O173" s="8"/>
    </row>
    <row r="174" spans="1:15" x14ac:dyDescent="0.25">
      <c r="A174" s="6" t="s">
        <v>12</v>
      </c>
      <c r="B174" s="6">
        <v>2015</v>
      </c>
      <c r="C174" s="6" t="s">
        <v>20</v>
      </c>
      <c r="D174" s="7">
        <v>72.650000000000006</v>
      </c>
      <c r="E174">
        <f t="shared" si="4"/>
        <v>29944</v>
      </c>
      <c r="F174" s="8">
        <f t="shared" si="5"/>
        <v>2426.1955650547688</v>
      </c>
      <c r="O174" s="8"/>
    </row>
    <row r="175" spans="1:15" x14ac:dyDescent="0.25">
      <c r="A175" s="6" t="s">
        <v>12</v>
      </c>
      <c r="B175" s="6">
        <v>2015</v>
      </c>
      <c r="C175" s="6" t="s">
        <v>21</v>
      </c>
      <c r="D175" s="7">
        <v>93.12</v>
      </c>
      <c r="E175">
        <f t="shared" si="4"/>
        <v>29944</v>
      </c>
      <c r="F175" s="8">
        <f t="shared" si="5"/>
        <v>3109.8049692759819</v>
      </c>
      <c r="O175" s="8"/>
    </row>
    <row r="176" spans="1:15" x14ac:dyDescent="0.25">
      <c r="A176" s="6" t="s">
        <v>13</v>
      </c>
      <c r="B176" s="6">
        <v>2015</v>
      </c>
      <c r="C176" s="6" t="s">
        <v>19</v>
      </c>
      <c r="D176" s="7">
        <v>74.92</v>
      </c>
      <c r="E176">
        <f t="shared" si="4"/>
        <v>47010</v>
      </c>
      <c r="F176" s="8">
        <f t="shared" si="5"/>
        <v>1593.7034673473729</v>
      </c>
      <c r="O176" s="8"/>
    </row>
    <row r="177" spans="1:15" x14ac:dyDescent="0.25">
      <c r="A177" s="6" t="s">
        <v>13</v>
      </c>
      <c r="B177" s="6">
        <v>2015</v>
      </c>
      <c r="C177" s="6" t="s">
        <v>20</v>
      </c>
      <c r="D177" s="7">
        <v>153.88</v>
      </c>
      <c r="E177">
        <f t="shared" si="4"/>
        <v>47010</v>
      </c>
      <c r="F177" s="8">
        <f t="shared" si="5"/>
        <v>3273.346096575197</v>
      </c>
      <c r="O177" s="8"/>
    </row>
    <row r="178" spans="1:15" x14ac:dyDescent="0.25">
      <c r="A178" s="6" t="s">
        <v>13</v>
      </c>
      <c r="B178" s="6">
        <v>2015</v>
      </c>
      <c r="C178" s="6" t="s">
        <v>21</v>
      </c>
      <c r="D178" s="7">
        <v>187.32</v>
      </c>
      <c r="E178">
        <f t="shared" si="4"/>
        <v>47010</v>
      </c>
      <c r="F178" s="8">
        <f t="shared" si="5"/>
        <v>3984.6841097638799</v>
      </c>
      <c r="O178" s="8"/>
    </row>
    <row r="179" spans="1:15" x14ac:dyDescent="0.25">
      <c r="A179" s="6" t="s">
        <v>14</v>
      </c>
      <c r="B179" s="6">
        <v>2015</v>
      </c>
      <c r="C179" s="6" t="s">
        <v>19</v>
      </c>
      <c r="D179" s="7">
        <v>39.979999999999997</v>
      </c>
      <c r="E179">
        <f t="shared" si="4"/>
        <v>33172</v>
      </c>
      <c r="F179" s="8">
        <f t="shared" si="5"/>
        <v>1205.2333293138793</v>
      </c>
      <c r="O179" s="8"/>
    </row>
    <row r="180" spans="1:15" x14ac:dyDescent="0.25">
      <c r="A180" s="6" t="s">
        <v>14</v>
      </c>
      <c r="B180" s="6">
        <v>2015</v>
      </c>
      <c r="C180" s="6" t="s">
        <v>20</v>
      </c>
      <c r="D180" s="7">
        <v>96.83</v>
      </c>
      <c r="E180">
        <f t="shared" si="4"/>
        <v>33172</v>
      </c>
      <c r="F180" s="8">
        <f t="shared" si="5"/>
        <v>2919.0280959845654</v>
      </c>
      <c r="O180" s="8"/>
    </row>
    <row r="181" spans="1:15" x14ac:dyDescent="0.25">
      <c r="A181" s="6" t="s">
        <v>14</v>
      </c>
      <c r="B181" s="6">
        <v>2015</v>
      </c>
      <c r="C181" s="6" t="s">
        <v>21</v>
      </c>
      <c r="D181" s="7">
        <v>104.46</v>
      </c>
      <c r="E181">
        <f t="shared" si="4"/>
        <v>33172</v>
      </c>
      <c r="F181" s="8">
        <f t="shared" si="5"/>
        <v>3149.041360183287</v>
      </c>
      <c r="O181" s="8"/>
    </row>
    <row r="182" spans="1:15" x14ac:dyDescent="0.25">
      <c r="A182" s="6" t="s">
        <v>0</v>
      </c>
      <c r="B182" s="6">
        <v>2016</v>
      </c>
      <c r="C182" s="6" t="s">
        <v>19</v>
      </c>
      <c r="D182" s="7">
        <v>52.72</v>
      </c>
      <c r="E182">
        <f t="shared" si="4"/>
        <v>576265</v>
      </c>
      <c r="F182" s="8">
        <f t="shared" si="5"/>
        <v>91.485688008121258</v>
      </c>
      <c r="O182" s="8"/>
    </row>
    <row r="183" spans="1:15" x14ac:dyDescent="0.25">
      <c r="A183" s="6" t="s">
        <v>0</v>
      </c>
      <c r="B183" s="6">
        <v>2016</v>
      </c>
      <c r="C183" s="6" t="s">
        <v>20</v>
      </c>
      <c r="D183" s="7">
        <v>2766.84</v>
      </c>
      <c r="E183">
        <f t="shared" si="4"/>
        <v>576265</v>
      </c>
      <c r="F183" s="8">
        <f t="shared" si="5"/>
        <v>4801.3327201894963</v>
      </c>
      <c r="O183" s="8"/>
    </row>
    <row r="184" spans="1:15" x14ac:dyDescent="0.25">
      <c r="A184" s="6" t="s">
        <v>0</v>
      </c>
      <c r="B184" s="6">
        <v>2016</v>
      </c>
      <c r="C184" s="6" t="s">
        <v>21</v>
      </c>
      <c r="D184" s="7">
        <v>9498.34</v>
      </c>
      <c r="E184">
        <f t="shared" si="4"/>
        <v>576265</v>
      </c>
      <c r="F184" s="8">
        <f t="shared" si="5"/>
        <v>16482.590474868332</v>
      </c>
      <c r="O184" s="8"/>
    </row>
    <row r="185" spans="1:15" x14ac:dyDescent="0.25">
      <c r="A185" s="6" t="s">
        <v>1</v>
      </c>
      <c r="B185" s="6">
        <v>2016</v>
      </c>
      <c r="C185" s="6" t="s">
        <v>19</v>
      </c>
      <c r="D185" s="7">
        <v>8.25</v>
      </c>
      <c r="E185">
        <f t="shared" si="4"/>
        <v>9348</v>
      </c>
      <c r="F185" s="8">
        <f t="shared" si="5"/>
        <v>882.54172015404367</v>
      </c>
      <c r="O185" s="8"/>
    </row>
    <row r="186" spans="1:15" x14ac:dyDescent="0.25">
      <c r="A186" s="6" t="s">
        <v>1</v>
      </c>
      <c r="B186" s="6">
        <v>2016</v>
      </c>
      <c r="C186" s="6" t="s">
        <v>20</v>
      </c>
      <c r="D186" s="7">
        <v>29.99</v>
      </c>
      <c r="E186">
        <f t="shared" si="4"/>
        <v>9348</v>
      </c>
      <c r="F186" s="8">
        <f t="shared" si="5"/>
        <v>3208.1728712023964</v>
      </c>
      <c r="O186" s="8"/>
    </row>
    <row r="187" spans="1:15" x14ac:dyDescent="0.25">
      <c r="A187" s="6" t="s">
        <v>1</v>
      </c>
      <c r="B187" s="6">
        <v>2016</v>
      </c>
      <c r="C187" s="6" t="s">
        <v>21</v>
      </c>
      <c r="D187" s="7">
        <v>32.78</v>
      </c>
      <c r="E187">
        <f t="shared" si="4"/>
        <v>9348</v>
      </c>
      <c r="F187" s="8">
        <f t="shared" si="5"/>
        <v>3506.6324347454001</v>
      </c>
      <c r="O187" s="8"/>
    </row>
    <row r="188" spans="1:15" x14ac:dyDescent="0.25">
      <c r="A188" s="6" t="s">
        <v>2</v>
      </c>
      <c r="B188" s="6">
        <v>2016</v>
      </c>
      <c r="C188" s="6" t="s">
        <v>19</v>
      </c>
      <c r="D188" s="7">
        <v>10.55</v>
      </c>
      <c r="E188">
        <f t="shared" si="4"/>
        <v>146506</v>
      </c>
      <c r="F188" s="8">
        <f t="shared" si="5"/>
        <v>72.01070263333925</v>
      </c>
      <c r="O188" s="8"/>
    </row>
    <row r="189" spans="1:15" x14ac:dyDescent="0.25">
      <c r="A189" s="6" t="s">
        <v>2</v>
      </c>
      <c r="B189" s="6">
        <v>2016</v>
      </c>
      <c r="C189" s="6" t="s">
        <v>20</v>
      </c>
      <c r="D189" s="7">
        <v>576.74</v>
      </c>
      <c r="E189">
        <f t="shared" si="4"/>
        <v>146506</v>
      </c>
      <c r="F189" s="8">
        <f t="shared" si="5"/>
        <v>3936.6305816826616</v>
      </c>
      <c r="O189" s="8"/>
    </row>
    <row r="190" spans="1:15" x14ac:dyDescent="0.25">
      <c r="A190" s="6" t="s">
        <v>2</v>
      </c>
      <c r="B190" s="6">
        <v>2016</v>
      </c>
      <c r="C190" s="6" t="s">
        <v>21</v>
      </c>
      <c r="D190" s="7">
        <v>480.48</v>
      </c>
      <c r="E190">
        <f t="shared" si="4"/>
        <v>146506</v>
      </c>
      <c r="F190" s="8">
        <f t="shared" si="5"/>
        <v>3279.5926446698427</v>
      </c>
      <c r="O190" s="8"/>
    </row>
    <row r="191" spans="1:15" x14ac:dyDescent="0.25">
      <c r="A191" s="6" t="s">
        <v>3</v>
      </c>
      <c r="B191" s="6">
        <v>2016</v>
      </c>
      <c r="C191" s="6" t="s">
        <v>19</v>
      </c>
      <c r="D191" s="7">
        <v>29.54</v>
      </c>
      <c r="E191">
        <f t="shared" si="4"/>
        <v>31298</v>
      </c>
      <c r="F191" s="8">
        <f t="shared" si="5"/>
        <v>943.83027669499654</v>
      </c>
      <c r="O191" s="8"/>
    </row>
    <row r="192" spans="1:15" x14ac:dyDescent="0.25">
      <c r="A192" s="6" t="s">
        <v>3</v>
      </c>
      <c r="B192" s="6">
        <v>2016</v>
      </c>
      <c r="C192" s="6" t="s">
        <v>20</v>
      </c>
      <c r="D192" s="7">
        <v>69.599999999999994</v>
      </c>
      <c r="E192">
        <f t="shared" si="4"/>
        <v>31298</v>
      </c>
      <c r="F192" s="8">
        <f t="shared" si="5"/>
        <v>2223.7842673653267</v>
      </c>
      <c r="O192" s="8"/>
    </row>
    <row r="193" spans="1:15" x14ac:dyDescent="0.25">
      <c r="A193" s="6" t="s">
        <v>3</v>
      </c>
      <c r="B193" s="6">
        <v>2016</v>
      </c>
      <c r="C193" s="6" t="s">
        <v>21</v>
      </c>
      <c r="D193" s="7">
        <v>78.349999999999994</v>
      </c>
      <c r="E193">
        <f t="shared" si="4"/>
        <v>31298</v>
      </c>
      <c r="F193" s="8">
        <f t="shared" si="5"/>
        <v>2503.3548469550769</v>
      </c>
      <c r="O193" s="8"/>
    </row>
    <row r="194" spans="1:15" x14ac:dyDescent="0.25">
      <c r="A194" s="6" t="s">
        <v>4</v>
      </c>
      <c r="B194" s="6">
        <v>2016</v>
      </c>
      <c r="C194" s="6" t="s">
        <v>19</v>
      </c>
      <c r="D194" s="7">
        <v>20.92</v>
      </c>
      <c r="E194">
        <f t="shared" ref="E194:E257" si="6">INDEX(rahvaarvud,MATCH(A194,maakonnad,0),MATCH(B194,aastaarv,0))</f>
        <v>30709</v>
      </c>
      <c r="F194" s="8">
        <f t="shared" si="5"/>
        <v>681.233514604839</v>
      </c>
      <c r="O194" s="8"/>
    </row>
    <row r="195" spans="1:15" x14ac:dyDescent="0.25">
      <c r="A195" s="6" t="s">
        <v>4</v>
      </c>
      <c r="B195" s="6">
        <v>2016</v>
      </c>
      <c r="C195" s="6" t="s">
        <v>20</v>
      </c>
      <c r="D195" s="7">
        <v>107.51</v>
      </c>
      <c r="E195">
        <f t="shared" si="6"/>
        <v>30709</v>
      </c>
      <c r="F195" s="8">
        <f t="shared" ref="F195:F258" si="7">D195*1000000/E195</f>
        <v>3500.9280666905465</v>
      </c>
      <c r="O195" s="8"/>
    </row>
    <row r="196" spans="1:15" x14ac:dyDescent="0.25">
      <c r="A196" s="6" t="s">
        <v>4</v>
      </c>
      <c r="B196" s="6">
        <v>2016</v>
      </c>
      <c r="C196" s="6" t="s">
        <v>21</v>
      </c>
      <c r="D196" s="7">
        <v>109.29</v>
      </c>
      <c r="E196">
        <f t="shared" si="6"/>
        <v>30709</v>
      </c>
      <c r="F196" s="8">
        <f t="shared" si="7"/>
        <v>3558.8915301703082</v>
      </c>
      <c r="O196" s="8"/>
    </row>
    <row r="197" spans="1:15" x14ac:dyDescent="0.25">
      <c r="A197" s="6" t="s">
        <v>5</v>
      </c>
      <c r="B197" s="6">
        <v>2016</v>
      </c>
      <c r="C197" s="6" t="s">
        <v>19</v>
      </c>
      <c r="D197" s="7">
        <v>11.88</v>
      </c>
      <c r="E197">
        <f t="shared" si="6"/>
        <v>24580</v>
      </c>
      <c r="F197" s="8">
        <f t="shared" si="7"/>
        <v>483.31977217249795</v>
      </c>
      <c r="O197" s="8"/>
    </row>
    <row r="198" spans="1:15" x14ac:dyDescent="0.25">
      <c r="A198" s="6" t="s">
        <v>5</v>
      </c>
      <c r="B198" s="6">
        <v>2016</v>
      </c>
      <c r="C198" s="6" t="s">
        <v>20</v>
      </c>
      <c r="D198" s="7">
        <v>56.02</v>
      </c>
      <c r="E198">
        <f t="shared" si="6"/>
        <v>24580</v>
      </c>
      <c r="F198" s="8">
        <f t="shared" si="7"/>
        <v>2279.0886899918632</v>
      </c>
      <c r="O198" s="8"/>
    </row>
    <row r="199" spans="1:15" x14ac:dyDescent="0.25">
      <c r="A199" s="6" t="s">
        <v>5</v>
      </c>
      <c r="B199" s="6">
        <v>2016</v>
      </c>
      <c r="C199" s="6" t="s">
        <v>21</v>
      </c>
      <c r="D199" s="7">
        <v>89.28</v>
      </c>
      <c r="E199">
        <f t="shared" si="6"/>
        <v>24580</v>
      </c>
      <c r="F199" s="8">
        <f t="shared" si="7"/>
        <v>3632.2213181448333</v>
      </c>
      <c r="O199" s="8"/>
    </row>
    <row r="200" spans="1:15" x14ac:dyDescent="0.25">
      <c r="A200" s="6" t="s">
        <v>6</v>
      </c>
      <c r="B200" s="6">
        <v>2016</v>
      </c>
      <c r="C200" s="6" t="s">
        <v>19</v>
      </c>
      <c r="D200" s="7">
        <v>40.4</v>
      </c>
      <c r="E200">
        <f t="shared" si="6"/>
        <v>59467</v>
      </c>
      <c r="F200" s="8">
        <f t="shared" si="7"/>
        <v>679.3683891906436</v>
      </c>
      <c r="O200" s="8"/>
    </row>
    <row r="201" spans="1:15" x14ac:dyDescent="0.25">
      <c r="A201" s="6" t="s">
        <v>6</v>
      </c>
      <c r="B201" s="6">
        <v>2016</v>
      </c>
      <c r="C201" s="6" t="s">
        <v>20</v>
      </c>
      <c r="D201" s="7">
        <v>237.21</v>
      </c>
      <c r="E201">
        <f t="shared" si="6"/>
        <v>59467</v>
      </c>
      <c r="F201" s="8">
        <f t="shared" si="7"/>
        <v>3988.9350396017958</v>
      </c>
      <c r="O201" s="8"/>
    </row>
    <row r="202" spans="1:15" x14ac:dyDescent="0.25">
      <c r="A202" s="6" t="s">
        <v>6</v>
      </c>
      <c r="B202" s="6">
        <v>2016</v>
      </c>
      <c r="C202" s="6" t="s">
        <v>21</v>
      </c>
      <c r="D202" s="7">
        <v>209.44</v>
      </c>
      <c r="E202">
        <f t="shared" si="6"/>
        <v>59467</v>
      </c>
      <c r="F202" s="8">
        <f t="shared" si="7"/>
        <v>3521.9533522794154</v>
      </c>
      <c r="O202" s="8"/>
    </row>
    <row r="203" spans="1:15" x14ac:dyDescent="0.25">
      <c r="A203" s="6" t="s">
        <v>7</v>
      </c>
      <c r="B203" s="6">
        <v>2016</v>
      </c>
      <c r="C203" s="6" t="s">
        <v>19</v>
      </c>
      <c r="D203" s="7">
        <v>14.28</v>
      </c>
      <c r="E203">
        <f t="shared" si="6"/>
        <v>28218</v>
      </c>
      <c r="F203" s="8">
        <f t="shared" si="7"/>
        <v>506.0599617265575</v>
      </c>
      <c r="O203" s="8"/>
    </row>
    <row r="204" spans="1:15" x14ac:dyDescent="0.25">
      <c r="A204" s="6" t="s">
        <v>7</v>
      </c>
      <c r="B204" s="6">
        <v>2016</v>
      </c>
      <c r="C204" s="6" t="s">
        <v>20</v>
      </c>
      <c r="D204" s="7">
        <v>38.619999999999997</v>
      </c>
      <c r="E204">
        <f t="shared" si="6"/>
        <v>28218</v>
      </c>
      <c r="F204" s="8">
        <f t="shared" si="7"/>
        <v>1368.6299525125805</v>
      </c>
      <c r="O204" s="8"/>
    </row>
    <row r="205" spans="1:15" x14ac:dyDescent="0.25">
      <c r="A205" s="6" t="s">
        <v>7</v>
      </c>
      <c r="B205" s="6">
        <v>2016</v>
      </c>
      <c r="C205" s="6" t="s">
        <v>21</v>
      </c>
      <c r="D205" s="7">
        <v>91.77</v>
      </c>
      <c r="E205">
        <f t="shared" si="6"/>
        <v>28218</v>
      </c>
      <c r="F205" s="8">
        <f t="shared" si="7"/>
        <v>3252.1794599192003</v>
      </c>
      <c r="O205" s="8"/>
    </row>
    <row r="206" spans="1:15" x14ac:dyDescent="0.25">
      <c r="A206" s="6" t="s">
        <v>8</v>
      </c>
      <c r="B206" s="6">
        <v>2016</v>
      </c>
      <c r="C206" s="6" t="s">
        <v>19</v>
      </c>
      <c r="D206" s="7">
        <v>56.55</v>
      </c>
      <c r="E206">
        <f t="shared" si="6"/>
        <v>82997</v>
      </c>
      <c r="F206" s="8">
        <f t="shared" si="7"/>
        <v>681.34992831066188</v>
      </c>
      <c r="O206" s="8"/>
    </row>
    <row r="207" spans="1:15" x14ac:dyDescent="0.25">
      <c r="A207" s="6" t="s">
        <v>8</v>
      </c>
      <c r="B207" s="6">
        <v>2016</v>
      </c>
      <c r="C207" s="6" t="s">
        <v>20</v>
      </c>
      <c r="D207" s="7">
        <v>289.33999999999997</v>
      </c>
      <c r="E207">
        <f t="shared" si="6"/>
        <v>82997</v>
      </c>
      <c r="F207" s="8">
        <f t="shared" si="7"/>
        <v>3486.1501018109088</v>
      </c>
      <c r="O207" s="8"/>
    </row>
    <row r="208" spans="1:15" x14ac:dyDescent="0.25">
      <c r="A208" s="6" t="s">
        <v>8</v>
      </c>
      <c r="B208" s="6">
        <v>2016</v>
      </c>
      <c r="C208" s="6" t="s">
        <v>21</v>
      </c>
      <c r="D208" s="7">
        <v>461.99</v>
      </c>
      <c r="E208">
        <f t="shared" si="6"/>
        <v>82997</v>
      </c>
      <c r="F208" s="8">
        <f t="shared" si="7"/>
        <v>5566.3457715339109</v>
      </c>
      <c r="O208" s="8"/>
    </row>
    <row r="209" spans="1:15" x14ac:dyDescent="0.25">
      <c r="A209" s="6" t="s">
        <v>9</v>
      </c>
      <c r="B209" s="6">
        <v>2016</v>
      </c>
      <c r="C209" s="6" t="s">
        <v>19</v>
      </c>
      <c r="D209" s="7">
        <v>28.12</v>
      </c>
      <c r="E209">
        <f t="shared" si="6"/>
        <v>34148</v>
      </c>
      <c r="F209" s="8">
        <f t="shared" si="7"/>
        <v>823.47428839170664</v>
      </c>
      <c r="O209" s="8"/>
    </row>
    <row r="210" spans="1:15" x14ac:dyDescent="0.25">
      <c r="A210" s="6" t="s">
        <v>9</v>
      </c>
      <c r="B210" s="6">
        <v>2016</v>
      </c>
      <c r="C210" s="6" t="s">
        <v>20</v>
      </c>
      <c r="D210" s="7">
        <v>82.08</v>
      </c>
      <c r="E210">
        <f t="shared" si="6"/>
        <v>34148</v>
      </c>
      <c r="F210" s="8">
        <f t="shared" si="7"/>
        <v>2403.6546796298467</v>
      </c>
      <c r="O210" s="8"/>
    </row>
    <row r="211" spans="1:15" x14ac:dyDescent="0.25">
      <c r="A211" s="6" t="s">
        <v>9</v>
      </c>
      <c r="B211" s="6">
        <v>2016</v>
      </c>
      <c r="C211" s="6" t="s">
        <v>21</v>
      </c>
      <c r="D211" s="7">
        <v>137.51</v>
      </c>
      <c r="E211">
        <f t="shared" si="6"/>
        <v>34148</v>
      </c>
      <c r="F211" s="8">
        <f t="shared" si="7"/>
        <v>4026.8829799695445</v>
      </c>
      <c r="O211" s="8"/>
    </row>
    <row r="212" spans="1:15" x14ac:dyDescent="0.25">
      <c r="A212" s="6" t="s">
        <v>10</v>
      </c>
      <c r="B212" s="6">
        <v>2016</v>
      </c>
      <c r="C212" s="6" t="s">
        <v>19</v>
      </c>
      <c r="D212" s="7">
        <v>11.45</v>
      </c>
      <c r="E212">
        <f t="shared" si="6"/>
        <v>33481</v>
      </c>
      <c r="F212" s="8">
        <f t="shared" si="7"/>
        <v>341.9850064215525</v>
      </c>
      <c r="O212" s="8"/>
    </row>
    <row r="213" spans="1:15" x14ac:dyDescent="0.25">
      <c r="A213" s="6" t="s">
        <v>10</v>
      </c>
      <c r="B213" s="6">
        <v>2016</v>
      </c>
      <c r="C213" s="6" t="s">
        <v>20</v>
      </c>
      <c r="D213" s="7">
        <v>109.64</v>
      </c>
      <c r="E213">
        <f t="shared" si="6"/>
        <v>33481</v>
      </c>
      <c r="F213" s="8">
        <f t="shared" si="7"/>
        <v>3274.6931095248051</v>
      </c>
      <c r="O213" s="8"/>
    </row>
    <row r="214" spans="1:15" x14ac:dyDescent="0.25">
      <c r="A214" s="6" t="s">
        <v>10</v>
      </c>
      <c r="B214" s="6">
        <v>2016</v>
      </c>
      <c r="C214" s="6" t="s">
        <v>21</v>
      </c>
      <c r="D214" s="7">
        <v>249.98</v>
      </c>
      <c r="E214">
        <f t="shared" si="6"/>
        <v>33481</v>
      </c>
      <c r="F214" s="8">
        <f t="shared" si="7"/>
        <v>7466.3241838654758</v>
      </c>
      <c r="O214" s="8"/>
    </row>
    <row r="215" spans="1:15" x14ac:dyDescent="0.25">
      <c r="A215" s="6" t="s">
        <v>11</v>
      </c>
      <c r="B215" s="6">
        <v>2016</v>
      </c>
      <c r="C215" s="6" t="s">
        <v>19</v>
      </c>
      <c r="D215" s="7">
        <v>62.24</v>
      </c>
      <c r="E215">
        <f t="shared" si="6"/>
        <v>145003</v>
      </c>
      <c r="F215" s="8">
        <f t="shared" si="7"/>
        <v>429.23249863795922</v>
      </c>
      <c r="O215" s="8"/>
    </row>
    <row r="216" spans="1:15" x14ac:dyDescent="0.25">
      <c r="A216" s="6" t="s">
        <v>11</v>
      </c>
      <c r="B216" s="6">
        <v>2016</v>
      </c>
      <c r="C216" s="6" t="s">
        <v>20</v>
      </c>
      <c r="D216" s="7">
        <v>528.22</v>
      </c>
      <c r="E216">
        <f t="shared" si="6"/>
        <v>145003</v>
      </c>
      <c r="F216" s="8">
        <f t="shared" si="7"/>
        <v>3642.8211830100067</v>
      </c>
      <c r="O216" s="8"/>
    </row>
    <row r="217" spans="1:15" x14ac:dyDescent="0.25">
      <c r="A217" s="6" t="s">
        <v>11</v>
      </c>
      <c r="B217" s="6">
        <v>2016</v>
      </c>
      <c r="C217" s="6" t="s">
        <v>21</v>
      </c>
      <c r="D217" s="7">
        <v>1357.13</v>
      </c>
      <c r="E217">
        <f t="shared" si="6"/>
        <v>145003</v>
      </c>
      <c r="F217" s="8">
        <f t="shared" si="7"/>
        <v>9359.3236002013746</v>
      </c>
      <c r="O217" s="8"/>
    </row>
    <row r="218" spans="1:15" x14ac:dyDescent="0.25">
      <c r="A218" s="6" t="s">
        <v>12</v>
      </c>
      <c r="B218" s="6">
        <v>2016</v>
      </c>
      <c r="C218" s="6" t="s">
        <v>19</v>
      </c>
      <c r="D218" s="7">
        <v>27.64</v>
      </c>
      <c r="E218">
        <f t="shared" si="6"/>
        <v>30524</v>
      </c>
      <c r="F218" s="8">
        <f t="shared" si="7"/>
        <v>905.51697025291571</v>
      </c>
      <c r="O218" s="8"/>
    </row>
    <row r="219" spans="1:15" x14ac:dyDescent="0.25">
      <c r="A219" s="6" t="s">
        <v>12</v>
      </c>
      <c r="B219" s="6">
        <v>2016</v>
      </c>
      <c r="C219" s="6" t="s">
        <v>20</v>
      </c>
      <c r="D219" s="7">
        <v>85.45</v>
      </c>
      <c r="E219">
        <f t="shared" si="6"/>
        <v>30524</v>
      </c>
      <c r="F219" s="8">
        <f t="shared" si="7"/>
        <v>2799.4365089765429</v>
      </c>
      <c r="O219" s="8"/>
    </row>
    <row r="220" spans="1:15" x14ac:dyDescent="0.25">
      <c r="A220" s="6" t="s">
        <v>12</v>
      </c>
      <c r="B220" s="6">
        <v>2016</v>
      </c>
      <c r="C220" s="6" t="s">
        <v>21</v>
      </c>
      <c r="D220" s="7">
        <v>129.5</v>
      </c>
      <c r="E220">
        <f t="shared" si="6"/>
        <v>30524</v>
      </c>
      <c r="F220" s="8">
        <f t="shared" si="7"/>
        <v>4242.5632289346086</v>
      </c>
      <c r="O220" s="8"/>
    </row>
    <row r="221" spans="1:15" x14ac:dyDescent="0.25">
      <c r="A221" s="6" t="s">
        <v>13</v>
      </c>
      <c r="B221" s="6">
        <v>2016</v>
      </c>
      <c r="C221" s="6" t="s">
        <v>19</v>
      </c>
      <c r="D221" s="7">
        <v>60.43</v>
      </c>
      <c r="E221">
        <f t="shared" si="6"/>
        <v>47853</v>
      </c>
      <c r="F221" s="8">
        <f t="shared" si="7"/>
        <v>1262.8257371533655</v>
      </c>
      <c r="O221" s="8"/>
    </row>
    <row r="222" spans="1:15" x14ac:dyDescent="0.25">
      <c r="A222" s="6" t="s">
        <v>13</v>
      </c>
      <c r="B222" s="6">
        <v>2016</v>
      </c>
      <c r="C222" s="6" t="s">
        <v>20</v>
      </c>
      <c r="D222" s="7">
        <v>156.62</v>
      </c>
      <c r="E222">
        <f t="shared" si="6"/>
        <v>47853</v>
      </c>
      <c r="F222" s="8">
        <f t="shared" si="7"/>
        <v>3272.9400455561827</v>
      </c>
      <c r="O222" s="8"/>
    </row>
    <row r="223" spans="1:15" x14ac:dyDescent="0.25">
      <c r="A223" s="6" t="s">
        <v>13</v>
      </c>
      <c r="B223" s="6">
        <v>2016</v>
      </c>
      <c r="C223" s="6" t="s">
        <v>21</v>
      </c>
      <c r="D223" s="7">
        <v>195.16</v>
      </c>
      <c r="E223">
        <f t="shared" si="6"/>
        <v>47853</v>
      </c>
      <c r="F223" s="8">
        <f t="shared" si="7"/>
        <v>4078.323198127599</v>
      </c>
      <c r="O223" s="8"/>
    </row>
    <row r="224" spans="1:15" x14ac:dyDescent="0.25">
      <c r="A224" s="6" t="s">
        <v>14</v>
      </c>
      <c r="B224" s="6">
        <v>2016</v>
      </c>
      <c r="C224" s="6" t="s">
        <v>19</v>
      </c>
      <c r="D224" s="7">
        <v>24.69</v>
      </c>
      <c r="E224">
        <f t="shared" si="6"/>
        <v>33973</v>
      </c>
      <c r="F224" s="8">
        <f t="shared" si="7"/>
        <v>726.75359844582465</v>
      </c>
      <c r="O224" s="8"/>
    </row>
    <row r="225" spans="1:15" x14ac:dyDescent="0.25">
      <c r="A225" s="6" t="s">
        <v>14</v>
      </c>
      <c r="B225" s="6">
        <v>2016</v>
      </c>
      <c r="C225" s="6" t="s">
        <v>20</v>
      </c>
      <c r="D225" s="7">
        <v>95.96</v>
      </c>
      <c r="E225">
        <f t="shared" si="6"/>
        <v>33973</v>
      </c>
      <c r="F225" s="8">
        <f t="shared" si="7"/>
        <v>2824.5960027080328</v>
      </c>
      <c r="O225" s="8"/>
    </row>
    <row r="226" spans="1:15" x14ac:dyDescent="0.25">
      <c r="A226" s="6" t="s">
        <v>14</v>
      </c>
      <c r="B226" s="6">
        <v>2016</v>
      </c>
      <c r="C226" s="6" t="s">
        <v>21</v>
      </c>
      <c r="D226" s="7">
        <v>118.76</v>
      </c>
      <c r="E226">
        <f t="shared" si="6"/>
        <v>33973</v>
      </c>
      <c r="F226" s="8">
        <f t="shared" si="7"/>
        <v>3495.7171871780533</v>
      </c>
      <c r="O226" s="8"/>
    </row>
    <row r="227" spans="1:15" x14ac:dyDescent="0.25">
      <c r="A227" s="6" t="s">
        <v>0</v>
      </c>
      <c r="B227" s="6">
        <v>2017</v>
      </c>
      <c r="C227" s="6" t="s">
        <v>19</v>
      </c>
      <c r="D227" s="7">
        <v>45.93</v>
      </c>
      <c r="E227">
        <f t="shared" si="6"/>
        <v>582556</v>
      </c>
      <c r="F227" s="8">
        <f t="shared" si="7"/>
        <v>78.842205727861355</v>
      </c>
      <c r="O227" s="8"/>
    </row>
    <row r="228" spans="1:15" x14ac:dyDescent="0.25">
      <c r="A228" s="6" t="s">
        <v>0</v>
      </c>
      <c r="B228" s="6">
        <v>2017</v>
      </c>
      <c r="C228" s="6" t="s">
        <v>20</v>
      </c>
      <c r="D228" s="7">
        <v>2920.59</v>
      </c>
      <c r="E228">
        <f t="shared" si="6"/>
        <v>582556</v>
      </c>
      <c r="F228" s="8">
        <f t="shared" si="7"/>
        <v>5013.4064364627602</v>
      </c>
      <c r="O228" s="8"/>
    </row>
    <row r="229" spans="1:15" x14ac:dyDescent="0.25">
      <c r="A229" s="6" t="s">
        <v>0</v>
      </c>
      <c r="B229" s="6">
        <v>2017</v>
      </c>
      <c r="C229" s="6" t="s">
        <v>21</v>
      </c>
      <c r="D229" s="7">
        <v>10518.19</v>
      </c>
      <c r="E229">
        <f t="shared" si="6"/>
        <v>582556</v>
      </c>
      <c r="F229" s="8">
        <f t="shared" si="7"/>
        <v>18055.242757777793</v>
      </c>
      <c r="O229" s="8"/>
    </row>
    <row r="230" spans="1:15" x14ac:dyDescent="0.25">
      <c r="A230" s="6" t="s">
        <v>1</v>
      </c>
      <c r="B230" s="6">
        <v>2017</v>
      </c>
      <c r="C230" s="6" t="s">
        <v>19</v>
      </c>
      <c r="D230" s="7">
        <v>5.04</v>
      </c>
      <c r="E230">
        <f t="shared" si="6"/>
        <v>9335</v>
      </c>
      <c r="F230" s="8">
        <f t="shared" si="7"/>
        <v>539.90358864488485</v>
      </c>
      <c r="O230" s="8"/>
    </row>
    <row r="231" spans="1:15" x14ac:dyDescent="0.25">
      <c r="A231" s="6" t="s">
        <v>1</v>
      </c>
      <c r="B231" s="6">
        <v>2017</v>
      </c>
      <c r="C231" s="6" t="s">
        <v>20</v>
      </c>
      <c r="D231" s="7">
        <v>26.04</v>
      </c>
      <c r="E231">
        <f t="shared" si="6"/>
        <v>9335</v>
      </c>
      <c r="F231" s="8">
        <f t="shared" si="7"/>
        <v>2789.5018746652386</v>
      </c>
      <c r="O231" s="8"/>
    </row>
    <row r="232" spans="1:15" x14ac:dyDescent="0.25">
      <c r="A232" s="6" t="s">
        <v>1</v>
      </c>
      <c r="B232" s="6">
        <v>2017</v>
      </c>
      <c r="C232" s="6" t="s">
        <v>21</v>
      </c>
      <c r="D232" s="7">
        <v>48.1</v>
      </c>
      <c r="E232">
        <f t="shared" si="6"/>
        <v>9335</v>
      </c>
      <c r="F232" s="8">
        <f t="shared" si="7"/>
        <v>5152.651312265667</v>
      </c>
      <c r="O232" s="8"/>
    </row>
    <row r="233" spans="1:15" x14ac:dyDescent="0.25">
      <c r="A233" s="6" t="s">
        <v>2</v>
      </c>
      <c r="B233" s="6">
        <v>2017</v>
      </c>
      <c r="C233" s="6" t="s">
        <v>19</v>
      </c>
      <c r="D233" s="7">
        <v>16.22</v>
      </c>
      <c r="E233">
        <f t="shared" si="6"/>
        <v>143880</v>
      </c>
      <c r="F233" s="8">
        <f t="shared" si="7"/>
        <v>112.73283291631914</v>
      </c>
      <c r="O233" s="8"/>
    </row>
    <row r="234" spans="1:15" x14ac:dyDescent="0.25">
      <c r="A234" s="6" t="s">
        <v>2</v>
      </c>
      <c r="B234" s="6">
        <v>2017</v>
      </c>
      <c r="C234" s="6" t="s">
        <v>20</v>
      </c>
      <c r="D234" s="7">
        <v>682.4</v>
      </c>
      <c r="E234">
        <f t="shared" si="6"/>
        <v>143880</v>
      </c>
      <c r="F234" s="8">
        <f t="shared" si="7"/>
        <v>4742.8412566027246</v>
      </c>
      <c r="O234" s="8"/>
    </row>
    <row r="235" spans="1:15" x14ac:dyDescent="0.25">
      <c r="A235" s="6" t="s">
        <v>2</v>
      </c>
      <c r="B235" s="6">
        <v>2017</v>
      </c>
      <c r="C235" s="6" t="s">
        <v>21</v>
      </c>
      <c r="D235" s="7">
        <v>492.99</v>
      </c>
      <c r="E235">
        <f t="shared" si="6"/>
        <v>143880</v>
      </c>
      <c r="F235" s="8">
        <f t="shared" si="7"/>
        <v>3426.396997497915</v>
      </c>
      <c r="O235" s="8"/>
    </row>
    <row r="236" spans="1:15" x14ac:dyDescent="0.25">
      <c r="A236" s="6" t="s">
        <v>3</v>
      </c>
      <c r="B236" s="6">
        <v>2017</v>
      </c>
      <c r="C236" s="6" t="s">
        <v>19</v>
      </c>
      <c r="D236" s="7">
        <v>41.52</v>
      </c>
      <c r="E236">
        <f t="shared" si="6"/>
        <v>30840</v>
      </c>
      <c r="F236" s="8">
        <f t="shared" si="7"/>
        <v>1346.3035019455253</v>
      </c>
      <c r="O236" s="8"/>
    </row>
    <row r="237" spans="1:15" x14ac:dyDescent="0.25">
      <c r="A237" s="6" t="s">
        <v>3</v>
      </c>
      <c r="B237" s="6">
        <v>2017</v>
      </c>
      <c r="C237" s="6" t="s">
        <v>20</v>
      </c>
      <c r="D237" s="7">
        <v>77.63</v>
      </c>
      <c r="E237">
        <f t="shared" si="6"/>
        <v>30840</v>
      </c>
      <c r="F237" s="8">
        <f t="shared" si="7"/>
        <v>2517.1854734111544</v>
      </c>
      <c r="O237" s="8"/>
    </row>
    <row r="238" spans="1:15" x14ac:dyDescent="0.25">
      <c r="A238" s="6" t="s">
        <v>3</v>
      </c>
      <c r="B238" s="6">
        <v>2017</v>
      </c>
      <c r="C238" s="6" t="s">
        <v>21</v>
      </c>
      <c r="D238" s="7">
        <v>101.54</v>
      </c>
      <c r="E238">
        <f t="shared" si="6"/>
        <v>30840</v>
      </c>
      <c r="F238" s="8">
        <f t="shared" si="7"/>
        <v>3292.4773022049285</v>
      </c>
      <c r="O238" s="8"/>
    </row>
    <row r="239" spans="1:15" x14ac:dyDescent="0.25">
      <c r="A239" s="6" t="s">
        <v>4</v>
      </c>
      <c r="B239" s="6">
        <v>2017</v>
      </c>
      <c r="C239" s="6" t="s">
        <v>19</v>
      </c>
      <c r="D239" s="7">
        <v>36.53</v>
      </c>
      <c r="E239">
        <f t="shared" si="6"/>
        <v>30378</v>
      </c>
      <c r="F239" s="8">
        <f t="shared" si="7"/>
        <v>1202.5149779445651</v>
      </c>
      <c r="O239" s="8"/>
    </row>
    <row r="240" spans="1:15" x14ac:dyDescent="0.25">
      <c r="A240" s="6" t="s">
        <v>4</v>
      </c>
      <c r="B240" s="6">
        <v>2017</v>
      </c>
      <c r="C240" s="6" t="s">
        <v>20</v>
      </c>
      <c r="D240" s="7">
        <v>114.07</v>
      </c>
      <c r="E240">
        <f t="shared" si="6"/>
        <v>30378</v>
      </c>
      <c r="F240" s="8">
        <f t="shared" si="7"/>
        <v>3755.0200803212851</v>
      </c>
      <c r="O240" s="8"/>
    </row>
    <row r="241" spans="1:15" x14ac:dyDescent="0.25">
      <c r="A241" s="6" t="s">
        <v>4</v>
      </c>
      <c r="B241" s="6">
        <v>2017</v>
      </c>
      <c r="C241" s="6" t="s">
        <v>21</v>
      </c>
      <c r="D241" s="7">
        <v>119.89</v>
      </c>
      <c r="E241">
        <f t="shared" si="6"/>
        <v>30378</v>
      </c>
      <c r="F241" s="8">
        <f t="shared" si="7"/>
        <v>3946.6060965172164</v>
      </c>
      <c r="O241" s="8"/>
    </row>
    <row r="242" spans="1:15" x14ac:dyDescent="0.25">
      <c r="A242" s="6" t="s">
        <v>5</v>
      </c>
      <c r="B242" s="6">
        <v>2017</v>
      </c>
      <c r="C242" s="6" t="s">
        <v>19</v>
      </c>
      <c r="D242" s="7">
        <v>14.54</v>
      </c>
      <c r="E242">
        <f t="shared" si="6"/>
        <v>24301</v>
      </c>
      <c r="F242" s="8">
        <f t="shared" si="7"/>
        <v>598.32928686062303</v>
      </c>
      <c r="O242" s="8"/>
    </row>
    <row r="243" spans="1:15" x14ac:dyDescent="0.25">
      <c r="A243" s="6" t="s">
        <v>5</v>
      </c>
      <c r="B243" s="6">
        <v>2017</v>
      </c>
      <c r="C243" s="6" t="s">
        <v>20</v>
      </c>
      <c r="D243" s="7">
        <v>60.36</v>
      </c>
      <c r="E243">
        <f t="shared" si="6"/>
        <v>24301</v>
      </c>
      <c r="F243" s="8">
        <f t="shared" si="7"/>
        <v>2483.8484013003581</v>
      </c>
      <c r="O243" s="8"/>
    </row>
    <row r="244" spans="1:15" x14ac:dyDescent="0.25">
      <c r="A244" s="6" t="s">
        <v>5</v>
      </c>
      <c r="B244" s="6">
        <v>2017</v>
      </c>
      <c r="C244" s="6" t="s">
        <v>21</v>
      </c>
      <c r="D244" s="7">
        <v>95.95</v>
      </c>
      <c r="E244">
        <f t="shared" si="6"/>
        <v>24301</v>
      </c>
      <c r="F244" s="8">
        <f t="shared" si="7"/>
        <v>3948.3971853010166</v>
      </c>
      <c r="O244" s="8"/>
    </row>
    <row r="245" spans="1:15" x14ac:dyDescent="0.25">
      <c r="A245" s="6" t="s">
        <v>6</v>
      </c>
      <c r="B245" s="6">
        <v>2017</v>
      </c>
      <c r="C245" s="6" t="s">
        <v>19</v>
      </c>
      <c r="D245" s="7">
        <v>49.83</v>
      </c>
      <c r="E245">
        <f t="shared" si="6"/>
        <v>58856</v>
      </c>
      <c r="F245" s="8">
        <f t="shared" si="7"/>
        <v>846.64265325540305</v>
      </c>
      <c r="O245" s="8"/>
    </row>
    <row r="246" spans="1:15" x14ac:dyDescent="0.25">
      <c r="A246" s="6" t="s">
        <v>6</v>
      </c>
      <c r="B246" s="6">
        <v>2017</v>
      </c>
      <c r="C246" s="6" t="s">
        <v>20</v>
      </c>
      <c r="D246" s="7">
        <v>264.99</v>
      </c>
      <c r="E246">
        <f t="shared" si="6"/>
        <v>58856</v>
      </c>
      <c r="F246" s="8">
        <f t="shared" si="7"/>
        <v>4502.3447057224412</v>
      </c>
      <c r="O246" s="8"/>
    </row>
    <row r="247" spans="1:15" x14ac:dyDescent="0.25">
      <c r="A247" s="6" t="s">
        <v>6</v>
      </c>
      <c r="B247" s="6">
        <v>2017</v>
      </c>
      <c r="C247" s="6" t="s">
        <v>21</v>
      </c>
      <c r="D247" s="7">
        <v>230.36</v>
      </c>
      <c r="E247">
        <f t="shared" si="6"/>
        <v>58856</v>
      </c>
      <c r="F247" s="8">
        <f t="shared" si="7"/>
        <v>3913.9594943591137</v>
      </c>
      <c r="O247" s="8"/>
    </row>
    <row r="248" spans="1:15" x14ac:dyDescent="0.25">
      <c r="A248" s="6" t="s">
        <v>7</v>
      </c>
      <c r="B248" s="6">
        <v>2017</v>
      </c>
      <c r="C248" s="6" t="s">
        <v>19</v>
      </c>
      <c r="D248" s="7">
        <v>24.24</v>
      </c>
      <c r="E248">
        <f t="shared" si="6"/>
        <v>27963</v>
      </c>
      <c r="F248" s="8">
        <f t="shared" si="7"/>
        <v>866.85977899367026</v>
      </c>
      <c r="O248" s="8"/>
    </row>
    <row r="249" spans="1:15" x14ac:dyDescent="0.25">
      <c r="A249" s="6" t="s">
        <v>7</v>
      </c>
      <c r="B249" s="6">
        <v>2017</v>
      </c>
      <c r="C249" s="6" t="s">
        <v>20</v>
      </c>
      <c r="D249" s="7">
        <v>45.52</v>
      </c>
      <c r="E249">
        <f t="shared" si="6"/>
        <v>27963</v>
      </c>
      <c r="F249" s="8">
        <f t="shared" si="7"/>
        <v>1627.8653935557702</v>
      </c>
      <c r="O249" s="8"/>
    </row>
    <row r="250" spans="1:15" x14ac:dyDescent="0.25">
      <c r="A250" s="6" t="s">
        <v>7</v>
      </c>
      <c r="B250" s="6">
        <v>2017</v>
      </c>
      <c r="C250" s="6" t="s">
        <v>21</v>
      </c>
      <c r="D250" s="7">
        <v>99.06</v>
      </c>
      <c r="E250">
        <f t="shared" si="6"/>
        <v>27963</v>
      </c>
      <c r="F250" s="8">
        <f t="shared" si="7"/>
        <v>3542.5383542538352</v>
      </c>
      <c r="O250" s="8"/>
    </row>
    <row r="251" spans="1:15" x14ac:dyDescent="0.25">
      <c r="A251" s="6" t="s">
        <v>8</v>
      </c>
      <c r="B251" s="6">
        <v>2017</v>
      </c>
      <c r="C251" s="6" t="s">
        <v>19</v>
      </c>
      <c r="D251" s="7">
        <v>65.510000000000005</v>
      </c>
      <c r="E251">
        <f t="shared" si="6"/>
        <v>82535</v>
      </c>
      <c r="F251" s="8">
        <f t="shared" si="7"/>
        <v>793.72387471981597</v>
      </c>
      <c r="O251" s="8"/>
    </row>
    <row r="252" spans="1:15" x14ac:dyDescent="0.25">
      <c r="A252" s="6" t="s">
        <v>8</v>
      </c>
      <c r="B252" s="6">
        <v>2017</v>
      </c>
      <c r="C252" s="6" t="s">
        <v>20</v>
      </c>
      <c r="D252" s="7">
        <v>304.7</v>
      </c>
      <c r="E252">
        <f t="shared" si="6"/>
        <v>82535</v>
      </c>
      <c r="F252" s="8">
        <f t="shared" si="7"/>
        <v>3691.7671290967469</v>
      </c>
      <c r="O252" s="8"/>
    </row>
    <row r="253" spans="1:15" x14ac:dyDescent="0.25">
      <c r="A253" s="6" t="s">
        <v>8</v>
      </c>
      <c r="B253" s="6">
        <v>2017</v>
      </c>
      <c r="C253" s="6" t="s">
        <v>21</v>
      </c>
      <c r="D253" s="7">
        <v>481.29</v>
      </c>
      <c r="E253">
        <f t="shared" si="6"/>
        <v>82535</v>
      </c>
      <c r="F253" s="8">
        <f t="shared" si="7"/>
        <v>5831.3442781850126</v>
      </c>
      <c r="O253" s="8"/>
    </row>
    <row r="254" spans="1:15" x14ac:dyDescent="0.25">
      <c r="A254" s="6" t="s">
        <v>9</v>
      </c>
      <c r="B254" s="6">
        <v>2017</v>
      </c>
      <c r="C254" s="6" t="s">
        <v>19</v>
      </c>
      <c r="D254" s="7">
        <v>28.71</v>
      </c>
      <c r="E254">
        <f t="shared" si="6"/>
        <v>34085</v>
      </c>
      <c r="F254" s="8">
        <f t="shared" si="7"/>
        <v>842.30599970661581</v>
      </c>
      <c r="O254" s="8"/>
    </row>
    <row r="255" spans="1:15" x14ac:dyDescent="0.25">
      <c r="A255" s="6" t="s">
        <v>9</v>
      </c>
      <c r="B255" s="6">
        <v>2017</v>
      </c>
      <c r="C255" s="6" t="s">
        <v>20</v>
      </c>
      <c r="D255" s="7">
        <v>98.22</v>
      </c>
      <c r="E255">
        <f t="shared" si="6"/>
        <v>34085</v>
      </c>
      <c r="F255" s="8">
        <f t="shared" si="7"/>
        <v>2881.6194807099896</v>
      </c>
      <c r="O255" s="8"/>
    </row>
    <row r="256" spans="1:15" x14ac:dyDescent="0.25">
      <c r="A256" s="6" t="s">
        <v>9</v>
      </c>
      <c r="B256" s="6">
        <v>2017</v>
      </c>
      <c r="C256" s="6" t="s">
        <v>21</v>
      </c>
      <c r="D256" s="7">
        <v>154.74</v>
      </c>
      <c r="E256">
        <f t="shared" si="6"/>
        <v>34085</v>
      </c>
      <c r="F256" s="8">
        <f t="shared" si="7"/>
        <v>4539.8269033299102</v>
      </c>
      <c r="O256" s="8"/>
    </row>
    <row r="257" spans="1:15" x14ac:dyDescent="0.25">
      <c r="A257" s="6" t="s">
        <v>10</v>
      </c>
      <c r="B257" s="6">
        <v>2017</v>
      </c>
      <c r="C257" s="6" t="s">
        <v>19</v>
      </c>
      <c r="D257" s="7">
        <v>15.38</v>
      </c>
      <c r="E257">
        <f t="shared" si="6"/>
        <v>33307</v>
      </c>
      <c r="F257" s="8">
        <f t="shared" si="7"/>
        <v>461.76479418740803</v>
      </c>
      <c r="O257" s="8"/>
    </row>
    <row r="258" spans="1:15" x14ac:dyDescent="0.25">
      <c r="A258" s="6" t="s">
        <v>10</v>
      </c>
      <c r="B258" s="6">
        <v>2017</v>
      </c>
      <c r="C258" s="6" t="s">
        <v>20</v>
      </c>
      <c r="D258" s="7">
        <v>117.12</v>
      </c>
      <c r="E258">
        <f t="shared" ref="E258:E321" si="8">INDEX(rahvaarvud,MATCH(A258,maakonnad,0),MATCH(B258,aastaarv,0))</f>
        <v>33307</v>
      </c>
      <c r="F258" s="8">
        <f t="shared" si="7"/>
        <v>3516.3779385714715</v>
      </c>
      <c r="O258" s="8"/>
    </row>
    <row r="259" spans="1:15" x14ac:dyDescent="0.25">
      <c r="A259" s="6" t="s">
        <v>10</v>
      </c>
      <c r="B259" s="6">
        <v>2017</v>
      </c>
      <c r="C259" s="6" t="s">
        <v>21</v>
      </c>
      <c r="D259" s="7">
        <v>213.24</v>
      </c>
      <c r="E259">
        <f t="shared" si="8"/>
        <v>33307</v>
      </c>
      <c r="F259" s="8">
        <f t="shared" ref="F259:F322" si="9">D259*1000000/E259</f>
        <v>6402.2577836490827</v>
      </c>
      <c r="O259" s="8"/>
    </row>
    <row r="260" spans="1:15" x14ac:dyDescent="0.25">
      <c r="A260" s="6" t="s">
        <v>11</v>
      </c>
      <c r="B260" s="6">
        <v>2017</v>
      </c>
      <c r="C260" s="6" t="s">
        <v>19</v>
      </c>
      <c r="D260" s="7">
        <v>75.290000000000006</v>
      </c>
      <c r="E260">
        <f t="shared" si="8"/>
        <v>145550</v>
      </c>
      <c r="F260" s="8">
        <f t="shared" si="9"/>
        <v>517.27928546891098</v>
      </c>
      <c r="O260" s="8"/>
    </row>
    <row r="261" spans="1:15" x14ac:dyDescent="0.25">
      <c r="A261" s="6" t="s">
        <v>11</v>
      </c>
      <c r="B261" s="6">
        <v>2017</v>
      </c>
      <c r="C261" s="6" t="s">
        <v>20</v>
      </c>
      <c r="D261" s="7">
        <v>568.41</v>
      </c>
      <c r="E261">
        <f t="shared" si="8"/>
        <v>145550</v>
      </c>
      <c r="F261" s="8">
        <f t="shared" si="9"/>
        <v>3905.2559257986945</v>
      </c>
      <c r="O261" s="8"/>
    </row>
    <row r="262" spans="1:15" x14ac:dyDescent="0.25">
      <c r="A262" s="6" t="s">
        <v>11</v>
      </c>
      <c r="B262" s="6">
        <v>2017</v>
      </c>
      <c r="C262" s="6" t="s">
        <v>21</v>
      </c>
      <c r="D262" s="7">
        <v>1495.26</v>
      </c>
      <c r="E262">
        <f t="shared" si="8"/>
        <v>145550</v>
      </c>
      <c r="F262" s="8">
        <f t="shared" si="9"/>
        <v>10273.170731707318</v>
      </c>
      <c r="O262" s="8"/>
    </row>
    <row r="263" spans="1:15" x14ac:dyDescent="0.25">
      <c r="A263" s="6" t="s">
        <v>12</v>
      </c>
      <c r="B263" s="6">
        <v>2017</v>
      </c>
      <c r="C263" s="6" t="s">
        <v>19</v>
      </c>
      <c r="D263" s="7">
        <v>28.76</v>
      </c>
      <c r="E263">
        <f t="shared" si="8"/>
        <v>30084</v>
      </c>
      <c r="F263" s="8">
        <f t="shared" si="9"/>
        <v>955.9898949607765</v>
      </c>
      <c r="O263" s="8"/>
    </row>
    <row r="264" spans="1:15" x14ac:dyDescent="0.25">
      <c r="A264" s="6" t="s">
        <v>12</v>
      </c>
      <c r="B264" s="6">
        <v>2017</v>
      </c>
      <c r="C264" s="6" t="s">
        <v>20</v>
      </c>
      <c r="D264" s="7">
        <v>85.66</v>
      </c>
      <c r="E264">
        <f t="shared" si="8"/>
        <v>30084</v>
      </c>
      <c r="F264" s="8">
        <f t="shared" si="9"/>
        <v>2847.3607233080706</v>
      </c>
      <c r="O264" s="8"/>
    </row>
    <row r="265" spans="1:15" x14ac:dyDescent="0.25">
      <c r="A265" s="6" t="s">
        <v>12</v>
      </c>
      <c r="B265" s="6">
        <v>2017</v>
      </c>
      <c r="C265" s="6" t="s">
        <v>21</v>
      </c>
      <c r="D265" s="7">
        <v>102.15</v>
      </c>
      <c r="E265">
        <f t="shared" si="8"/>
        <v>30084</v>
      </c>
      <c r="F265" s="8">
        <f t="shared" si="9"/>
        <v>3395.4926206621458</v>
      </c>
      <c r="O265" s="8"/>
    </row>
    <row r="266" spans="1:15" x14ac:dyDescent="0.25">
      <c r="A266" s="6" t="s">
        <v>13</v>
      </c>
      <c r="B266" s="6">
        <v>2017</v>
      </c>
      <c r="C266" s="6" t="s">
        <v>19</v>
      </c>
      <c r="D266" s="7">
        <v>89.02</v>
      </c>
      <c r="E266">
        <f t="shared" si="8"/>
        <v>47288</v>
      </c>
      <c r="F266" s="8">
        <f t="shared" si="9"/>
        <v>1882.5071899847742</v>
      </c>
      <c r="O266" s="8"/>
    </row>
    <row r="267" spans="1:15" x14ac:dyDescent="0.25">
      <c r="A267" s="6" t="s">
        <v>13</v>
      </c>
      <c r="B267" s="6">
        <v>2017</v>
      </c>
      <c r="C267" s="6" t="s">
        <v>20</v>
      </c>
      <c r="D267" s="7">
        <v>163.76</v>
      </c>
      <c r="E267">
        <f t="shared" si="8"/>
        <v>47288</v>
      </c>
      <c r="F267" s="8">
        <f t="shared" si="9"/>
        <v>3463.035019455253</v>
      </c>
      <c r="O267" s="8"/>
    </row>
    <row r="268" spans="1:15" x14ac:dyDescent="0.25">
      <c r="A268" s="6" t="s">
        <v>13</v>
      </c>
      <c r="B268" s="6">
        <v>2017</v>
      </c>
      <c r="C268" s="6" t="s">
        <v>21</v>
      </c>
      <c r="D268" s="7">
        <v>218.53</v>
      </c>
      <c r="E268">
        <f t="shared" si="8"/>
        <v>47288</v>
      </c>
      <c r="F268" s="8">
        <f t="shared" si="9"/>
        <v>4621.2569785146334</v>
      </c>
      <c r="O268" s="8"/>
    </row>
    <row r="269" spans="1:15" x14ac:dyDescent="0.25">
      <c r="A269" s="6" t="s">
        <v>14</v>
      </c>
      <c r="B269" s="6">
        <v>2017</v>
      </c>
      <c r="C269" s="6" t="s">
        <v>19</v>
      </c>
      <c r="D269" s="7">
        <v>29.96</v>
      </c>
      <c r="E269">
        <f t="shared" si="8"/>
        <v>33505</v>
      </c>
      <c r="F269" s="8">
        <f t="shared" si="9"/>
        <v>894.19489628413669</v>
      </c>
      <c r="O269" s="8"/>
    </row>
    <row r="270" spans="1:15" x14ac:dyDescent="0.25">
      <c r="A270" s="6" t="s">
        <v>14</v>
      </c>
      <c r="B270" s="6">
        <v>2017</v>
      </c>
      <c r="C270" s="6" t="s">
        <v>20</v>
      </c>
      <c r="D270" s="7">
        <v>104.77</v>
      </c>
      <c r="E270">
        <f t="shared" si="8"/>
        <v>33505</v>
      </c>
      <c r="F270" s="8">
        <f t="shared" si="9"/>
        <v>3126.9959707506341</v>
      </c>
      <c r="O270" s="8"/>
    </row>
    <row r="271" spans="1:15" x14ac:dyDescent="0.25">
      <c r="A271" s="6" t="s">
        <v>14</v>
      </c>
      <c r="B271" s="6">
        <v>2017</v>
      </c>
      <c r="C271" s="6" t="s">
        <v>21</v>
      </c>
      <c r="D271" s="7">
        <v>128.43</v>
      </c>
      <c r="E271">
        <f t="shared" si="8"/>
        <v>33505</v>
      </c>
      <c r="F271" s="8">
        <f t="shared" si="9"/>
        <v>3833.1592299656768</v>
      </c>
      <c r="O271" s="8"/>
    </row>
    <row r="272" spans="1:15" x14ac:dyDescent="0.25">
      <c r="A272" s="6" t="s">
        <v>0</v>
      </c>
      <c r="B272" s="6">
        <v>2018</v>
      </c>
      <c r="C272" s="6" t="s">
        <v>19</v>
      </c>
      <c r="D272" s="7">
        <v>67.209999999999994</v>
      </c>
      <c r="E272">
        <f t="shared" si="8"/>
        <v>589610</v>
      </c>
      <c r="F272" s="8">
        <f t="shared" si="9"/>
        <v>113.99060395854887</v>
      </c>
      <c r="O272" s="8"/>
    </row>
    <row r="273" spans="1:15" x14ac:dyDescent="0.25">
      <c r="A273" s="6" t="s">
        <v>0</v>
      </c>
      <c r="B273" s="6">
        <v>2018</v>
      </c>
      <c r="C273" s="6" t="s">
        <v>20</v>
      </c>
      <c r="D273" s="7">
        <v>3091.34</v>
      </c>
      <c r="E273">
        <f t="shared" si="8"/>
        <v>589610</v>
      </c>
      <c r="F273" s="8">
        <f t="shared" si="9"/>
        <v>5243.0250504570822</v>
      </c>
      <c r="O273" s="8"/>
    </row>
    <row r="274" spans="1:15" x14ac:dyDescent="0.25">
      <c r="A274" s="6" t="s">
        <v>0</v>
      </c>
      <c r="B274" s="6">
        <v>2018</v>
      </c>
      <c r="C274" s="6" t="s">
        <v>21</v>
      </c>
      <c r="D274" s="7">
        <v>11489.15</v>
      </c>
      <c r="E274">
        <f t="shared" si="8"/>
        <v>589610</v>
      </c>
      <c r="F274" s="8">
        <f t="shared" si="9"/>
        <v>19486.016180186904</v>
      </c>
      <c r="O274" s="8"/>
    </row>
    <row r="275" spans="1:15" x14ac:dyDescent="0.25">
      <c r="A275" s="6" t="s">
        <v>1</v>
      </c>
      <c r="B275" s="6">
        <v>2018</v>
      </c>
      <c r="C275" s="6" t="s">
        <v>19</v>
      </c>
      <c r="D275" s="7">
        <v>6.5</v>
      </c>
      <c r="E275">
        <f t="shared" si="8"/>
        <v>9387</v>
      </c>
      <c r="F275" s="8">
        <f t="shared" si="9"/>
        <v>692.44700117183334</v>
      </c>
      <c r="O275" s="8"/>
    </row>
    <row r="276" spans="1:15" x14ac:dyDescent="0.25">
      <c r="A276" s="6" t="s">
        <v>1</v>
      </c>
      <c r="B276" s="6">
        <v>2018</v>
      </c>
      <c r="C276" s="6" t="s">
        <v>20</v>
      </c>
      <c r="D276" s="7">
        <v>32.69</v>
      </c>
      <c r="E276">
        <f t="shared" si="8"/>
        <v>9387</v>
      </c>
      <c r="F276" s="8">
        <f t="shared" si="9"/>
        <v>3482.4757643549588</v>
      </c>
      <c r="O276" s="8"/>
    </row>
    <row r="277" spans="1:15" x14ac:dyDescent="0.25">
      <c r="A277" s="6" t="s">
        <v>1</v>
      </c>
      <c r="B277" s="6">
        <v>2018</v>
      </c>
      <c r="C277" s="6" t="s">
        <v>21</v>
      </c>
      <c r="D277" s="7">
        <v>52.65</v>
      </c>
      <c r="E277">
        <f t="shared" si="8"/>
        <v>9387</v>
      </c>
      <c r="F277" s="8">
        <f t="shared" si="9"/>
        <v>5608.8207094918507</v>
      </c>
      <c r="O277" s="8"/>
    </row>
    <row r="278" spans="1:15" x14ac:dyDescent="0.25">
      <c r="A278" s="6" t="s">
        <v>2</v>
      </c>
      <c r="B278" s="6">
        <v>2018</v>
      </c>
      <c r="C278" s="6" t="s">
        <v>19</v>
      </c>
      <c r="D278" s="7">
        <v>12.95</v>
      </c>
      <c r="E278">
        <f t="shared" si="8"/>
        <v>138266</v>
      </c>
      <c r="F278" s="8">
        <f t="shared" si="9"/>
        <v>93.660046576888021</v>
      </c>
      <c r="O278" s="8"/>
    </row>
    <row r="279" spans="1:15" x14ac:dyDescent="0.25">
      <c r="A279" s="6" t="s">
        <v>2</v>
      </c>
      <c r="B279" s="6">
        <v>2018</v>
      </c>
      <c r="C279" s="6" t="s">
        <v>20</v>
      </c>
      <c r="D279" s="7">
        <v>857.98</v>
      </c>
      <c r="E279">
        <f t="shared" si="8"/>
        <v>138266</v>
      </c>
      <c r="F279" s="8">
        <f t="shared" si="9"/>
        <v>6205.2854642500688</v>
      </c>
      <c r="O279" s="8"/>
    </row>
    <row r="280" spans="1:15" x14ac:dyDescent="0.25">
      <c r="A280" s="6" t="s">
        <v>2</v>
      </c>
      <c r="B280" s="6">
        <v>2018</v>
      </c>
      <c r="C280" s="6" t="s">
        <v>21</v>
      </c>
      <c r="D280" s="7">
        <v>534.74</v>
      </c>
      <c r="E280">
        <f t="shared" si="8"/>
        <v>138266</v>
      </c>
      <c r="F280" s="8">
        <f t="shared" si="9"/>
        <v>3867.4728422027106</v>
      </c>
      <c r="O280" s="8"/>
    </row>
    <row r="281" spans="1:15" x14ac:dyDescent="0.25">
      <c r="A281" s="6" t="s">
        <v>3</v>
      </c>
      <c r="B281" s="6">
        <v>2018</v>
      </c>
      <c r="C281" s="6" t="s">
        <v>19</v>
      </c>
      <c r="D281" s="7">
        <v>27.92</v>
      </c>
      <c r="E281">
        <f t="shared" si="8"/>
        <v>29119</v>
      </c>
      <c r="F281" s="8">
        <f t="shared" si="9"/>
        <v>958.82413544421172</v>
      </c>
      <c r="O281" s="8"/>
    </row>
    <row r="282" spans="1:15" x14ac:dyDescent="0.25">
      <c r="A282" s="6" t="s">
        <v>3</v>
      </c>
      <c r="B282" s="6">
        <v>2018</v>
      </c>
      <c r="C282" s="6" t="s">
        <v>20</v>
      </c>
      <c r="D282" s="7">
        <v>68.41</v>
      </c>
      <c r="E282">
        <f t="shared" si="8"/>
        <v>29119</v>
      </c>
      <c r="F282" s="8">
        <f t="shared" si="9"/>
        <v>2349.325182870291</v>
      </c>
      <c r="O282" s="8"/>
    </row>
    <row r="283" spans="1:15" x14ac:dyDescent="0.25">
      <c r="A283" s="6" t="s">
        <v>3</v>
      </c>
      <c r="B283" s="6">
        <v>2018</v>
      </c>
      <c r="C283" s="6" t="s">
        <v>21</v>
      </c>
      <c r="D283" s="7">
        <v>115.18</v>
      </c>
      <c r="E283">
        <f t="shared" si="8"/>
        <v>29119</v>
      </c>
      <c r="F283" s="8">
        <f t="shared" si="9"/>
        <v>3955.4929770939934</v>
      </c>
      <c r="O283" s="8"/>
    </row>
    <row r="284" spans="1:15" x14ac:dyDescent="0.25">
      <c r="A284" s="6" t="s">
        <v>4</v>
      </c>
      <c r="B284" s="6">
        <v>2018</v>
      </c>
      <c r="C284" s="6" t="s">
        <v>19</v>
      </c>
      <c r="D284" s="7">
        <v>27.53</v>
      </c>
      <c r="E284">
        <f t="shared" si="8"/>
        <v>30661</v>
      </c>
      <c r="F284" s="8">
        <f t="shared" si="9"/>
        <v>897.88330452366199</v>
      </c>
      <c r="O284" s="8"/>
    </row>
    <row r="285" spans="1:15" x14ac:dyDescent="0.25">
      <c r="A285" s="6" t="s">
        <v>4</v>
      </c>
      <c r="B285" s="6">
        <v>2018</v>
      </c>
      <c r="C285" s="6" t="s">
        <v>20</v>
      </c>
      <c r="D285" s="7">
        <v>124.84</v>
      </c>
      <c r="E285">
        <f t="shared" si="8"/>
        <v>30661</v>
      </c>
      <c r="F285" s="8">
        <f t="shared" si="9"/>
        <v>4071.6219301392648</v>
      </c>
      <c r="O285" s="8"/>
    </row>
    <row r="286" spans="1:15" x14ac:dyDescent="0.25">
      <c r="A286" s="6" t="s">
        <v>4</v>
      </c>
      <c r="B286" s="6">
        <v>2018</v>
      </c>
      <c r="C286" s="6" t="s">
        <v>21</v>
      </c>
      <c r="D286" s="7">
        <v>140.87</v>
      </c>
      <c r="E286">
        <f t="shared" si="8"/>
        <v>30661</v>
      </c>
      <c r="F286" s="8">
        <f t="shared" si="9"/>
        <v>4594.4359283780695</v>
      </c>
      <c r="O286" s="8"/>
    </row>
    <row r="287" spans="1:15" x14ac:dyDescent="0.25">
      <c r="A287" s="6" t="s">
        <v>5</v>
      </c>
      <c r="B287" s="6">
        <v>2018</v>
      </c>
      <c r="C287" s="6" t="s">
        <v>19</v>
      </c>
      <c r="D287" s="7">
        <v>12.06</v>
      </c>
      <c r="E287">
        <f t="shared" si="8"/>
        <v>20646</v>
      </c>
      <c r="F287" s="8">
        <f t="shared" si="9"/>
        <v>584.1325196163906</v>
      </c>
      <c r="O287" s="8"/>
    </row>
    <row r="288" spans="1:15" x14ac:dyDescent="0.25">
      <c r="A288" s="6" t="s">
        <v>5</v>
      </c>
      <c r="B288" s="6">
        <v>2018</v>
      </c>
      <c r="C288" s="6" t="s">
        <v>20</v>
      </c>
      <c r="D288" s="7">
        <v>54.73</v>
      </c>
      <c r="E288">
        <f t="shared" si="8"/>
        <v>20646</v>
      </c>
      <c r="F288" s="8">
        <f t="shared" si="9"/>
        <v>2650.8766831347475</v>
      </c>
      <c r="O288" s="8"/>
    </row>
    <row r="289" spans="1:15" x14ac:dyDescent="0.25">
      <c r="A289" s="6" t="s">
        <v>5</v>
      </c>
      <c r="B289" s="6">
        <v>2018</v>
      </c>
      <c r="C289" s="6" t="s">
        <v>21</v>
      </c>
      <c r="D289" s="7">
        <v>105.68</v>
      </c>
      <c r="E289">
        <f t="shared" si="8"/>
        <v>20646</v>
      </c>
      <c r="F289" s="8">
        <f t="shared" si="9"/>
        <v>5118.6670541509247</v>
      </c>
      <c r="O289" s="8"/>
    </row>
    <row r="290" spans="1:15" x14ac:dyDescent="0.25">
      <c r="A290" s="6" t="s">
        <v>6</v>
      </c>
      <c r="B290" s="6">
        <v>2018</v>
      </c>
      <c r="C290" s="6" t="s">
        <v>19</v>
      </c>
      <c r="D290" s="7">
        <v>35.61</v>
      </c>
      <c r="E290">
        <f t="shared" si="8"/>
        <v>59791</v>
      </c>
      <c r="F290" s="8">
        <f t="shared" si="9"/>
        <v>595.57458480373305</v>
      </c>
      <c r="O290" s="8"/>
    </row>
    <row r="291" spans="1:15" x14ac:dyDescent="0.25">
      <c r="A291" s="6" t="s">
        <v>6</v>
      </c>
      <c r="B291" s="6">
        <v>2018</v>
      </c>
      <c r="C291" s="6" t="s">
        <v>20</v>
      </c>
      <c r="D291" s="7">
        <v>279.91000000000003</v>
      </c>
      <c r="E291">
        <f t="shared" si="8"/>
        <v>59791</v>
      </c>
      <c r="F291" s="8">
        <f t="shared" si="9"/>
        <v>4681.4738004047431</v>
      </c>
      <c r="O291" s="8"/>
    </row>
    <row r="292" spans="1:15" x14ac:dyDescent="0.25">
      <c r="A292" s="6" t="s">
        <v>6</v>
      </c>
      <c r="B292" s="6">
        <v>2018</v>
      </c>
      <c r="C292" s="6" t="s">
        <v>21</v>
      </c>
      <c r="D292" s="7">
        <v>241.76</v>
      </c>
      <c r="E292">
        <f t="shared" si="8"/>
        <v>59791</v>
      </c>
      <c r="F292" s="8">
        <f t="shared" si="9"/>
        <v>4043.4179057048718</v>
      </c>
      <c r="O292" s="8"/>
    </row>
    <row r="293" spans="1:15" x14ac:dyDescent="0.25">
      <c r="A293" s="6" t="s">
        <v>7</v>
      </c>
      <c r="B293" s="6">
        <v>2018</v>
      </c>
      <c r="C293" s="6" t="s">
        <v>19</v>
      </c>
      <c r="D293" s="7">
        <v>17.5</v>
      </c>
      <c r="E293">
        <f t="shared" si="8"/>
        <v>25290</v>
      </c>
      <c r="F293" s="8">
        <f t="shared" si="9"/>
        <v>691.9731119019375</v>
      </c>
      <c r="O293" s="8"/>
    </row>
    <row r="294" spans="1:15" x14ac:dyDescent="0.25">
      <c r="A294" s="6" t="s">
        <v>7</v>
      </c>
      <c r="B294" s="6">
        <v>2018</v>
      </c>
      <c r="C294" s="6" t="s">
        <v>20</v>
      </c>
      <c r="D294" s="7">
        <v>40.770000000000003</v>
      </c>
      <c r="E294">
        <f t="shared" si="8"/>
        <v>25290</v>
      </c>
      <c r="F294" s="8">
        <f t="shared" si="9"/>
        <v>1612.0996441281138</v>
      </c>
      <c r="O294" s="8"/>
    </row>
    <row r="295" spans="1:15" x14ac:dyDescent="0.25">
      <c r="A295" s="6" t="s">
        <v>7</v>
      </c>
      <c r="B295" s="6">
        <v>2018</v>
      </c>
      <c r="C295" s="6" t="s">
        <v>21</v>
      </c>
      <c r="D295" s="7">
        <v>100.53</v>
      </c>
      <c r="E295">
        <f t="shared" si="8"/>
        <v>25290</v>
      </c>
      <c r="F295" s="8">
        <f t="shared" si="9"/>
        <v>3975.0889679715301</v>
      </c>
      <c r="O295" s="8"/>
    </row>
    <row r="296" spans="1:15" x14ac:dyDescent="0.25">
      <c r="A296" s="6" t="s">
        <v>8</v>
      </c>
      <c r="B296" s="6">
        <v>2018</v>
      </c>
      <c r="C296" s="6" t="s">
        <v>19</v>
      </c>
      <c r="D296" s="7">
        <v>58.97</v>
      </c>
      <c r="E296">
        <f t="shared" si="8"/>
        <v>85756</v>
      </c>
      <c r="F296" s="8">
        <f t="shared" si="9"/>
        <v>687.64867764354676</v>
      </c>
      <c r="O296" s="8"/>
    </row>
    <row r="297" spans="1:15" x14ac:dyDescent="0.25">
      <c r="A297" s="6" t="s">
        <v>8</v>
      </c>
      <c r="B297" s="6">
        <v>2018</v>
      </c>
      <c r="C297" s="6" t="s">
        <v>20</v>
      </c>
      <c r="D297" s="7">
        <v>319.06</v>
      </c>
      <c r="E297">
        <f t="shared" si="8"/>
        <v>85756</v>
      </c>
      <c r="F297" s="8">
        <f t="shared" si="9"/>
        <v>3720.5559960819069</v>
      </c>
      <c r="O297" s="8"/>
    </row>
    <row r="298" spans="1:15" x14ac:dyDescent="0.25">
      <c r="A298" s="6" t="s">
        <v>8</v>
      </c>
      <c r="B298" s="6">
        <v>2018</v>
      </c>
      <c r="C298" s="6" t="s">
        <v>21</v>
      </c>
      <c r="D298" s="7">
        <v>564.70000000000005</v>
      </c>
      <c r="E298">
        <f t="shared" si="8"/>
        <v>85756</v>
      </c>
      <c r="F298" s="8">
        <f t="shared" si="9"/>
        <v>6584.9619851672187</v>
      </c>
      <c r="O298" s="8"/>
    </row>
    <row r="299" spans="1:15" x14ac:dyDescent="0.25">
      <c r="A299" s="6" t="s">
        <v>9</v>
      </c>
      <c r="B299" s="6">
        <v>2018</v>
      </c>
      <c r="C299" s="6" t="s">
        <v>19</v>
      </c>
      <c r="D299" s="7">
        <v>22.96</v>
      </c>
      <c r="E299">
        <f t="shared" si="8"/>
        <v>33299</v>
      </c>
      <c r="F299" s="8">
        <f t="shared" si="9"/>
        <v>689.51019550136641</v>
      </c>
      <c r="O299" s="8"/>
    </row>
    <row r="300" spans="1:15" x14ac:dyDescent="0.25">
      <c r="A300" s="6" t="s">
        <v>9</v>
      </c>
      <c r="B300" s="6">
        <v>2018</v>
      </c>
      <c r="C300" s="6" t="s">
        <v>20</v>
      </c>
      <c r="D300" s="7">
        <v>119.2</v>
      </c>
      <c r="E300">
        <f t="shared" si="8"/>
        <v>33299</v>
      </c>
      <c r="F300" s="8">
        <f t="shared" si="9"/>
        <v>3579.6870776900209</v>
      </c>
      <c r="O300" s="8"/>
    </row>
    <row r="301" spans="1:15" x14ac:dyDescent="0.25">
      <c r="A301" s="6" t="s">
        <v>9</v>
      </c>
      <c r="B301" s="6">
        <v>2018</v>
      </c>
      <c r="C301" s="6" t="s">
        <v>21</v>
      </c>
      <c r="D301" s="7">
        <v>179.44</v>
      </c>
      <c r="E301">
        <f t="shared" si="8"/>
        <v>33299</v>
      </c>
      <c r="F301" s="8">
        <f t="shared" si="9"/>
        <v>5388.750412925313</v>
      </c>
      <c r="O301" s="8"/>
    </row>
    <row r="302" spans="1:15" x14ac:dyDescent="0.25">
      <c r="A302" s="6" t="s">
        <v>10</v>
      </c>
      <c r="B302" s="6">
        <v>2018</v>
      </c>
      <c r="C302" s="6" t="s">
        <v>19</v>
      </c>
      <c r="D302" s="7">
        <v>13.97</v>
      </c>
      <c r="E302">
        <f t="shared" si="8"/>
        <v>33231</v>
      </c>
      <c r="F302" s="8">
        <f t="shared" si="9"/>
        <v>420.39059913935785</v>
      </c>
      <c r="O302" s="8"/>
    </row>
    <row r="303" spans="1:15" x14ac:dyDescent="0.25">
      <c r="A303" s="6" t="s">
        <v>10</v>
      </c>
      <c r="B303" s="6">
        <v>2018</v>
      </c>
      <c r="C303" s="6" t="s">
        <v>20</v>
      </c>
      <c r="D303" s="7">
        <v>120.07</v>
      </c>
      <c r="E303">
        <f t="shared" si="8"/>
        <v>33231</v>
      </c>
      <c r="F303" s="8">
        <f t="shared" si="9"/>
        <v>3613.1925009780025</v>
      </c>
      <c r="O303" s="8"/>
    </row>
    <row r="304" spans="1:15" x14ac:dyDescent="0.25">
      <c r="A304" s="6" t="s">
        <v>10</v>
      </c>
      <c r="B304" s="6">
        <v>2018</v>
      </c>
      <c r="C304" s="6" t="s">
        <v>21</v>
      </c>
      <c r="D304" s="7">
        <v>242.51</v>
      </c>
      <c r="E304">
        <f t="shared" si="8"/>
        <v>33231</v>
      </c>
      <c r="F304" s="8">
        <f t="shared" si="9"/>
        <v>7297.703951129969</v>
      </c>
      <c r="O304" s="8"/>
    </row>
    <row r="305" spans="1:15" x14ac:dyDescent="0.25">
      <c r="A305" s="6" t="s">
        <v>11</v>
      </c>
      <c r="B305" s="6">
        <v>2018</v>
      </c>
      <c r="C305" s="6" t="s">
        <v>19</v>
      </c>
      <c r="D305" s="7">
        <v>61.21</v>
      </c>
      <c r="E305">
        <f t="shared" si="8"/>
        <v>151122</v>
      </c>
      <c r="F305" s="8">
        <f t="shared" si="9"/>
        <v>405.03698998160428</v>
      </c>
      <c r="O305" s="8"/>
    </row>
    <row r="306" spans="1:15" x14ac:dyDescent="0.25">
      <c r="A306" s="6" t="s">
        <v>11</v>
      </c>
      <c r="B306" s="6">
        <v>2018</v>
      </c>
      <c r="C306" s="6" t="s">
        <v>20</v>
      </c>
      <c r="D306" s="7">
        <v>636.96</v>
      </c>
      <c r="E306">
        <f t="shared" si="8"/>
        <v>151122</v>
      </c>
      <c r="F306" s="8">
        <f t="shared" si="9"/>
        <v>4214.8727518164133</v>
      </c>
      <c r="O306" s="8"/>
    </row>
    <row r="307" spans="1:15" x14ac:dyDescent="0.25">
      <c r="A307" s="6" t="s">
        <v>11</v>
      </c>
      <c r="B307" s="6">
        <v>2018</v>
      </c>
      <c r="C307" s="6" t="s">
        <v>21</v>
      </c>
      <c r="D307" s="7">
        <v>1658.45</v>
      </c>
      <c r="E307">
        <f t="shared" si="8"/>
        <v>151122</v>
      </c>
      <c r="F307" s="8">
        <f t="shared" si="9"/>
        <v>10974.245973451913</v>
      </c>
      <c r="O307" s="8"/>
    </row>
    <row r="308" spans="1:15" x14ac:dyDescent="0.25">
      <c r="A308" s="6" t="s">
        <v>12</v>
      </c>
      <c r="B308" s="6">
        <v>2018</v>
      </c>
      <c r="C308" s="6" t="s">
        <v>19</v>
      </c>
      <c r="D308" s="7">
        <v>25.07</v>
      </c>
      <c r="E308">
        <f t="shared" si="8"/>
        <v>28669</v>
      </c>
      <c r="F308" s="8">
        <f t="shared" si="9"/>
        <v>874.46370644249885</v>
      </c>
      <c r="O308" s="8"/>
    </row>
    <row r="309" spans="1:15" x14ac:dyDescent="0.25">
      <c r="A309" s="6" t="s">
        <v>12</v>
      </c>
      <c r="B309" s="6">
        <v>2018</v>
      </c>
      <c r="C309" s="6" t="s">
        <v>20</v>
      </c>
      <c r="D309" s="7">
        <v>93.48</v>
      </c>
      <c r="E309">
        <f t="shared" si="8"/>
        <v>28669</v>
      </c>
      <c r="F309" s="8">
        <f t="shared" si="9"/>
        <v>3260.6648296068925</v>
      </c>
      <c r="O309" s="8"/>
    </row>
    <row r="310" spans="1:15" x14ac:dyDescent="0.25">
      <c r="A310" s="6" t="s">
        <v>12</v>
      </c>
      <c r="B310" s="6">
        <v>2018</v>
      </c>
      <c r="C310" s="6" t="s">
        <v>21</v>
      </c>
      <c r="D310" s="7">
        <v>110.53</v>
      </c>
      <c r="E310">
        <f t="shared" si="8"/>
        <v>28669</v>
      </c>
      <c r="F310" s="8">
        <f t="shared" si="9"/>
        <v>3855.3838641040848</v>
      </c>
      <c r="O310" s="8"/>
    </row>
    <row r="311" spans="1:15" x14ac:dyDescent="0.25">
      <c r="A311" s="6" t="s">
        <v>13</v>
      </c>
      <c r="B311" s="6">
        <v>2018</v>
      </c>
      <c r="C311" s="6" t="s">
        <v>19</v>
      </c>
      <c r="D311" s="7">
        <v>75.5</v>
      </c>
      <c r="E311">
        <f t="shared" si="8"/>
        <v>46782</v>
      </c>
      <c r="F311" s="8">
        <f t="shared" si="9"/>
        <v>1613.8685819332222</v>
      </c>
      <c r="O311" s="8"/>
    </row>
    <row r="312" spans="1:15" x14ac:dyDescent="0.25">
      <c r="A312" s="6" t="s">
        <v>13</v>
      </c>
      <c r="B312" s="6">
        <v>2018</v>
      </c>
      <c r="C312" s="6" t="s">
        <v>20</v>
      </c>
      <c r="D312" s="7">
        <v>182.44</v>
      </c>
      <c r="E312">
        <f t="shared" si="8"/>
        <v>46782</v>
      </c>
      <c r="F312" s="8">
        <f t="shared" si="9"/>
        <v>3899.7905177204907</v>
      </c>
      <c r="O312" s="8"/>
    </row>
    <row r="313" spans="1:15" x14ac:dyDescent="0.25">
      <c r="A313" s="6" t="s">
        <v>13</v>
      </c>
      <c r="B313" s="6">
        <v>2018</v>
      </c>
      <c r="C313" s="6" t="s">
        <v>21</v>
      </c>
      <c r="D313" s="7">
        <v>253.39</v>
      </c>
      <c r="E313">
        <f t="shared" si="8"/>
        <v>46782</v>
      </c>
      <c r="F313" s="8">
        <f t="shared" si="9"/>
        <v>5416.3994698815786</v>
      </c>
      <c r="O313" s="8"/>
    </row>
    <row r="314" spans="1:15" x14ac:dyDescent="0.25">
      <c r="A314" s="6" t="s">
        <v>14</v>
      </c>
      <c r="B314" s="6">
        <v>2018</v>
      </c>
      <c r="C314" s="6" t="s">
        <v>19</v>
      </c>
      <c r="D314" s="7">
        <v>28.38</v>
      </c>
      <c r="E314">
        <f t="shared" si="8"/>
        <v>36133</v>
      </c>
      <c r="F314" s="8">
        <f t="shared" si="9"/>
        <v>785.43159992250855</v>
      </c>
      <c r="O314" s="8"/>
    </row>
    <row r="315" spans="1:15" x14ac:dyDescent="0.25">
      <c r="A315" s="6" t="s">
        <v>14</v>
      </c>
      <c r="B315" s="6">
        <v>2018</v>
      </c>
      <c r="C315" s="6" t="s">
        <v>20</v>
      </c>
      <c r="D315" s="7">
        <v>115.81</v>
      </c>
      <c r="E315">
        <f t="shared" si="8"/>
        <v>36133</v>
      </c>
      <c r="F315" s="8">
        <f t="shared" si="9"/>
        <v>3205.1033681122522</v>
      </c>
      <c r="O315" s="8"/>
    </row>
    <row r="316" spans="1:15" x14ac:dyDescent="0.25">
      <c r="A316" s="6" t="s">
        <v>14</v>
      </c>
      <c r="B316" s="6">
        <v>2018</v>
      </c>
      <c r="C316" s="6" t="s">
        <v>21</v>
      </c>
      <c r="D316" s="7">
        <v>144.62</v>
      </c>
      <c r="E316">
        <f t="shared" si="8"/>
        <v>36133</v>
      </c>
      <c r="F316" s="8">
        <f t="shared" si="9"/>
        <v>4002.4354468214651</v>
      </c>
      <c r="O316" s="8"/>
    </row>
    <row r="317" spans="1:15" x14ac:dyDescent="0.25">
      <c r="A317" s="6" t="s">
        <v>0</v>
      </c>
      <c r="B317" s="6">
        <v>2019</v>
      </c>
      <c r="C317" s="6" t="s">
        <v>19</v>
      </c>
      <c r="D317" s="7">
        <v>82.15</v>
      </c>
      <c r="E317">
        <f t="shared" si="8"/>
        <v>598059</v>
      </c>
      <c r="F317" s="8">
        <f t="shared" si="9"/>
        <v>137.3610295974143</v>
      </c>
      <c r="O317" s="8"/>
    </row>
    <row r="318" spans="1:15" x14ac:dyDescent="0.25">
      <c r="A318" s="6" t="s">
        <v>0</v>
      </c>
      <c r="B318" s="6">
        <v>2019</v>
      </c>
      <c r="C318" s="6" t="s">
        <v>20</v>
      </c>
      <c r="D318" s="7">
        <v>3113.63</v>
      </c>
      <c r="E318">
        <f t="shared" si="8"/>
        <v>598059</v>
      </c>
      <c r="F318" s="8">
        <f t="shared" si="9"/>
        <v>5206.2254727376394</v>
      </c>
      <c r="O318" s="8"/>
    </row>
    <row r="319" spans="1:15" x14ac:dyDescent="0.25">
      <c r="A319" s="6" t="s">
        <v>0</v>
      </c>
      <c r="B319" s="6">
        <v>2019</v>
      </c>
      <c r="C319" s="6" t="s">
        <v>21</v>
      </c>
      <c r="D319" s="7">
        <v>12710.72</v>
      </c>
      <c r="E319">
        <f t="shared" si="8"/>
        <v>598059</v>
      </c>
      <c r="F319" s="8">
        <f t="shared" si="9"/>
        <v>21253.287719104635</v>
      </c>
      <c r="O319" s="8"/>
    </row>
    <row r="320" spans="1:15" x14ac:dyDescent="0.25">
      <c r="A320" s="6" t="s">
        <v>1</v>
      </c>
      <c r="B320" s="6">
        <v>2019</v>
      </c>
      <c r="C320" s="6" t="s">
        <v>19</v>
      </c>
      <c r="D320" s="7">
        <v>7.03</v>
      </c>
      <c r="E320">
        <f t="shared" si="8"/>
        <v>9387</v>
      </c>
      <c r="F320" s="8">
        <f t="shared" si="9"/>
        <v>748.9080643443059</v>
      </c>
      <c r="O320" s="8"/>
    </row>
    <row r="321" spans="1:15" x14ac:dyDescent="0.25">
      <c r="A321" s="6" t="s">
        <v>1</v>
      </c>
      <c r="B321" s="6">
        <v>2019</v>
      </c>
      <c r="C321" s="6" t="s">
        <v>20</v>
      </c>
      <c r="D321" s="7">
        <v>33.4</v>
      </c>
      <c r="E321">
        <f t="shared" si="8"/>
        <v>9387</v>
      </c>
      <c r="F321" s="8">
        <f t="shared" si="9"/>
        <v>3558.1122829444976</v>
      </c>
      <c r="O321" s="8"/>
    </row>
    <row r="322" spans="1:15" x14ac:dyDescent="0.25">
      <c r="A322" s="6" t="s">
        <v>1</v>
      </c>
      <c r="B322" s="6">
        <v>2019</v>
      </c>
      <c r="C322" s="6" t="s">
        <v>21</v>
      </c>
      <c r="D322" s="7">
        <v>57.25</v>
      </c>
      <c r="E322">
        <f t="shared" ref="E322:E361" si="10">INDEX(rahvaarvud,MATCH(A322,maakonnad,0),MATCH(B322,aastaarv,0))</f>
        <v>9387</v>
      </c>
      <c r="F322" s="8">
        <f t="shared" si="9"/>
        <v>6098.8601257057635</v>
      </c>
      <c r="O322" s="8"/>
    </row>
    <row r="323" spans="1:15" x14ac:dyDescent="0.25">
      <c r="A323" s="6" t="s">
        <v>2</v>
      </c>
      <c r="B323" s="6">
        <v>2019</v>
      </c>
      <c r="C323" s="6" t="s">
        <v>19</v>
      </c>
      <c r="D323" s="7">
        <v>17.329999999999998</v>
      </c>
      <c r="E323">
        <f t="shared" si="10"/>
        <v>136240</v>
      </c>
      <c r="F323" s="8">
        <f t="shared" ref="F323:F361" si="11">D323*1000000/E323</f>
        <v>127.20199647680563</v>
      </c>
      <c r="O323" s="8"/>
    </row>
    <row r="324" spans="1:15" x14ac:dyDescent="0.25">
      <c r="A324" s="6" t="s">
        <v>2</v>
      </c>
      <c r="B324" s="6">
        <v>2019</v>
      </c>
      <c r="C324" s="6" t="s">
        <v>20</v>
      </c>
      <c r="D324" s="7">
        <v>827.64</v>
      </c>
      <c r="E324">
        <f t="shared" si="10"/>
        <v>136240</v>
      </c>
      <c r="F324" s="8">
        <f t="shared" si="11"/>
        <v>6074.8678802113918</v>
      </c>
      <c r="O324" s="8"/>
    </row>
    <row r="325" spans="1:15" x14ac:dyDescent="0.25">
      <c r="A325" s="6" t="s">
        <v>2</v>
      </c>
      <c r="B325" s="6">
        <v>2019</v>
      </c>
      <c r="C325" s="6" t="s">
        <v>21</v>
      </c>
      <c r="D325" s="7">
        <v>578.05999999999995</v>
      </c>
      <c r="E325">
        <f t="shared" si="10"/>
        <v>136240</v>
      </c>
      <c r="F325" s="8">
        <f t="shared" si="11"/>
        <v>4242.9536112742217</v>
      </c>
      <c r="O325" s="8"/>
    </row>
    <row r="326" spans="1:15" x14ac:dyDescent="0.25">
      <c r="A326" s="6" t="s">
        <v>3</v>
      </c>
      <c r="B326" s="6">
        <v>2019</v>
      </c>
      <c r="C326" s="6" t="s">
        <v>19</v>
      </c>
      <c r="D326" s="7">
        <v>43.72</v>
      </c>
      <c r="E326">
        <f t="shared" si="10"/>
        <v>28734</v>
      </c>
      <c r="F326" s="8">
        <f t="shared" si="11"/>
        <v>1521.542423609661</v>
      </c>
      <c r="O326" s="8"/>
    </row>
    <row r="327" spans="1:15" x14ac:dyDescent="0.25">
      <c r="A327" s="6" t="s">
        <v>3</v>
      </c>
      <c r="B327" s="6">
        <v>2019</v>
      </c>
      <c r="C327" s="6" t="s">
        <v>20</v>
      </c>
      <c r="D327" s="7">
        <v>70.69</v>
      </c>
      <c r="E327">
        <f t="shared" si="10"/>
        <v>28734</v>
      </c>
      <c r="F327" s="8">
        <f t="shared" si="11"/>
        <v>2460.1517366186399</v>
      </c>
      <c r="O327" s="8"/>
    </row>
    <row r="328" spans="1:15" x14ac:dyDescent="0.25">
      <c r="A328" s="6" t="s">
        <v>3</v>
      </c>
      <c r="B328" s="6">
        <v>2019</v>
      </c>
      <c r="C328" s="6" t="s">
        <v>21</v>
      </c>
      <c r="D328" s="7">
        <v>124.95</v>
      </c>
      <c r="E328">
        <f t="shared" si="10"/>
        <v>28734</v>
      </c>
      <c r="F328" s="8">
        <f t="shared" si="11"/>
        <v>4348.5069951973273</v>
      </c>
      <c r="O328" s="8"/>
    </row>
    <row r="329" spans="1:15" x14ac:dyDescent="0.25">
      <c r="A329" s="6" t="s">
        <v>4</v>
      </c>
      <c r="B329" s="6">
        <v>2019</v>
      </c>
      <c r="C329" s="6" t="s">
        <v>19</v>
      </c>
      <c r="D329" s="7">
        <v>41.88</v>
      </c>
      <c r="E329">
        <f t="shared" si="10"/>
        <v>30286</v>
      </c>
      <c r="F329" s="8">
        <f t="shared" si="11"/>
        <v>1382.8171432344977</v>
      </c>
      <c r="O329" s="8"/>
    </row>
    <row r="330" spans="1:15" x14ac:dyDescent="0.25">
      <c r="A330" s="6" t="s">
        <v>4</v>
      </c>
      <c r="B330" s="6">
        <v>2019</v>
      </c>
      <c r="C330" s="6" t="s">
        <v>20</v>
      </c>
      <c r="D330" s="7">
        <v>130.91999999999999</v>
      </c>
      <c r="E330">
        <f t="shared" si="10"/>
        <v>30286</v>
      </c>
      <c r="F330" s="8">
        <f t="shared" si="11"/>
        <v>4322.7894076470975</v>
      </c>
      <c r="O330" s="8"/>
    </row>
    <row r="331" spans="1:15" x14ac:dyDescent="0.25">
      <c r="A331" s="6" t="s">
        <v>4</v>
      </c>
      <c r="B331" s="6">
        <v>2019</v>
      </c>
      <c r="C331" s="6" t="s">
        <v>21</v>
      </c>
      <c r="D331" s="7">
        <v>154.16999999999999</v>
      </c>
      <c r="E331">
        <f t="shared" si="10"/>
        <v>30286</v>
      </c>
      <c r="F331" s="8">
        <f t="shared" si="11"/>
        <v>5090.4708446146733</v>
      </c>
      <c r="O331" s="8"/>
    </row>
    <row r="332" spans="1:15" x14ac:dyDescent="0.25">
      <c r="A332" s="6" t="s">
        <v>5</v>
      </c>
      <c r="B332" s="6">
        <v>2019</v>
      </c>
      <c r="C332" s="6" t="s">
        <v>19</v>
      </c>
      <c r="D332" s="7">
        <v>15.43</v>
      </c>
      <c r="E332">
        <f t="shared" si="10"/>
        <v>20507</v>
      </c>
      <c r="F332" s="8">
        <f t="shared" si="11"/>
        <v>752.42600087774906</v>
      </c>
      <c r="O332" s="8"/>
    </row>
    <row r="333" spans="1:15" x14ac:dyDescent="0.25">
      <c r="A333" s="6" t="s">
        <v>5</v>
      </c>
      <c r="B333" s="6">
        <v>2019</v>
      </c>
      <c r="C333" s="6" t="s">
        <v>20</v>
      </c>
      <c r="D333" s="7">
        <v>55.89</v>
      </c>
      <c r="E333">
        <f t="shared" si="10"/>
        <v>20507</v>
      </c>
      <c r="F333" s="8">
        <f t="shared" si="11"/>
        <v>2725.4108353245233</v>
      </c>
      <c r="O333" s="8"/>
    </row>
    <row r="334" spans="1:15" x14ac:dyDescent="0.25">
      <c r="A334" s="6" t="s">
        <v>5</v>
      </c>
      <c r="B334" s="6">
        <v>2019</v>
      </c>
      <c r="C334" s="6" t="s">
        <v>21</v>
      </c>
      <c r="D334" s="7">
        <v>114.52</v>
      </c>
      <c r="E334">
        <f t="shared" si="10"/>
        <v>20507</v>
      </c>
      <c r="F334" s="8">
        <f t="shared" si="11"/>
        <v>5584.4345833130146</v>
      </c>
      <c r="O334" s="8"/>
    </row>
    <row r="335" spans="1:15" x14ac:dyDescent="0.25">
      <c r="A335" s="6" t="s">
        <v>6</v>
      </c>
      <c r="B335" s="6">
        <v>2019</v>
      </c>
      <c r="C335" s="6" t="s">
        <v>19</v>
      </c>
      <c r="D335" s="7">
        <v>63.96</v>
      </c>
      <c r="E335">
        <f t="shared" si="10"/>
        <v>59325</v>
      </c>
      <c r="F335" s="8">
        <f t="shared" si="11"/>
        <v>1078.1289506953224</v>
      </c>
      <c r="O335" s="8"/>
    </row>
    <row r="336" spans="1:15" x14ac:dyDescent="0.25">
      <c r="A336" s="6" t="s">
        <v>6</v>
      </c>
      <c r="B336" s="6">
        <v>2019</v>
      </c>
      <c r="C336" s="6" t="s">
        <v>20</v>
      </c>
      <c r="D336" s="7">
        <v>289.91000000000003</v>
      </c>
      <c r="E336">
        <f t="shared" si="10"/>
        <v>59325</v>
      </c>
      <c r="F336" s="8">
        <f t="shared" si="11"/>
        <v>4886.8099452170245</v>
      </c>
      <c r="O336" s="8"/>
    </row>
    <row r="337" spans="1:15" x14ac:dyDescent="0.25">
      <c r="A337" s="6" t="s">
        <v>6</v>
      </c>
      <c r="B337" s="6">
        <v>2019</v>
      </c>
      <c r="C337" s="6" t="s">
        <v>21</v>
      </c>
      <c r="D337" s="7">
        <v>260.18</v>
      </c>
      <c r="E337">
        <f t="shared" si="10"/>
        <v>59325</v>
      </c>
      <c r="F337" s="8">
        <f t="shared" si="11"/>
        <v>4385.67214496418</v>
      </c>
      <c r="O337" s="8"/>
    </row>
    <row r="338" spans="1:15" x14ac:dyDescent="0.25">
      <c r="A338" s="6" t="s">
        <v>7</v>
      </c>
      <c r="B338" s="6">
        <v>2019</v>
      </c>
      <c r="C338" s="6" t="s">
        <v>19</v>
      </c>
      <c r="D338" s="7">
        <v>25.75</v>
      </c>
      <c r="E338">
        <f t="shared" si="10"/>
        <v>25006</v>
      </c>
      <c r="F338" s="8">
        <f t="shared" si="11"/>
        <v>1029.7528593137647</v>
      </c>
      <c r="O338" s="8"/>
    </row>
    <row r="339" spans="1:15" x14ac:dyDescent="0.25">
      <c r="A339" s="6" t="s">
        <v>7</v>
      </c>
      <c r="B339" s="6">
        <v>2019</v>
      </c>
      <c r="C339" s="6" t="s">
        <v>20</v>
      </c>
      <c r="D339" s="7">
        <v>42.65</v>
      </c>
      <c r="E339">
        <f t="shared" si="10"/>
        <v>25006</v>
      </c>
      <c r="F339" s="8">
        <f t="shared" si="11"/>
        <v>1705.5906582420218</v>
      </c>
      <c r="O339" s="8"/>
    </row>
    <row r="340" spans="1:15" x14ac:dyDescent="0.25">
      <c r="A340" s="6" t="s">
        <v>7</v>
      </c>
      <c r="B340" s="6">
        <v>2019</v>
      </c>
      <c r="C340" s="6" t="s">
        <v>21</v>
      </c>
      <c r="D340" s="7">
        <v>109.23</v>
      </c>
      <c r="E340">
        <f t="shared" si="10"/>
        <v>25006</v>
      </c>
      <c r="F340" s="8">
        <f t="shared" si="11"/>
        <v>4368.1516436055344</v>
      </c>
      <c r="O340" s="8"/>
    </row>
    <row r="341" spans="1:15" x14ac:dyDescent="0.25">
      <c r="A341" s="6" t="s">
        <v>8</v>
      </c>
      <c r="B341" s="6">
        <v>2019</v>
      </c>
      <c r="C341" s="6" t="s">
        <v>19</v>
      </c>
      <c r="D341" s="7">
        <v>86.55</v>
      </c>
      <c r="E341">
        <f t="shared" si="10"/>
        <v>85938</v>
      </c>
      <c r="F341" s="8">
        <f t="shared" si="11"/>
        <v>1007.1214131117782</v>
      </c>
      <c r="O341" s="8"/>
    </row>
    <row r="342" spans="1:15" x14ac:dyDescent="0.25">
      <c r="A342" s="6" t="s">
        <v>8</v>
      </c>
      <c r="B342" s="6">
        <v>2019</v>
      </c>
      <c r="C342" s="6" t="s">
        <v>20</v>
      </c>
      <c r="D342" s="7">
        <v>321.23</v>
      </c>
      <c r="E342">
        <f t="shared" si="10"/>
        <v>85938</v>
      </c>
      <c r="F342" s="8">
        <f t="shared" si="11"/>
        <v>3737.9273429681862</v>
      </c>
      <c r="O342" s="8"/>
    </row>
    <row r="343" spans="1:15" x14ac:dyDescent="0.25">
      <c r="A343" s="6" t="s">
        <v>8</v>
      </c>
      <c r="B343" s="6">
        <v>2019</v>
      </c>
      <c r="C343" s="6" t="s">
        <v>21</v>
      </c>
      <c r="D343" s="7">
        <v>608.97</v>
      </c>
      <c r="E343">
        <f t="shared" si="10"/>
        <v>85938</v>
      </c>
      <c r="F343" s="8">
        <f t="shared" si="11"/>
        <v>7086.1551350973959</v>
      </c>
      <c r="O343" s="8"/>
    </row>
    <row r="344" spans="1:15" x14ac:dyDescent="0.25">
      <c r="A344" s="6" t="s">
        <v>9</v>
      </c>
      <c r="B344" s="6">
        <v>2019</v>
      </c>
      <c r="C344" s="6" t="s">
        <v>19</v>
      </c>
      <c r="D344" s="7">
        <v>35.119999999999997</v>
      </c>
      <c r="E344">
        <f t="shared" si="10"/>
        <v>33311</v>
      </c>
      <c r="F344" s="8">
        <f t="shared" si="11"/>
        <v>1054.3063852781363</v>
      </c>
      <c r="O344" s="8"/>
    </row>
    <row r="345" spans="1:15" x14ac:dyDescent="0.25">
      <c r="A345" s="6" t="s">
        <v>9</v>
      </c>
      <c r="B345" s="6">
        <v>2019</v>
      </c>
      <c r="C345" s="6" t="s">
        <v>20</v>
      </c>
      <c r="D345" s="7">
        <v>124.96</v>
      </c>
      <c r="E345">
        <f t="shared" si="10"/>
        <v>33311</v>
      </c>
      <c r="F345" s="8">
        <f t="shared" si="11"/>
        <v>3751.3133799645761</v>
      </c>
      <c r="O345" s="8"/>
    </row>
    <row r="346" spans="1:15" x14ac:dyDescent="0.25">
      <c r="A346" s="6" t="s">
        <v>9</v>
      </c>
      <c r="B346" s="6">
        <v>2019</v>
      </c>
      <c r="C346" s="6" t="s">
        <v>21</v>
      </c>
      <c r="D346" s="7">
        <v>194.47</v>
      </c>
      <c r="E346">
        <f t="shared" si="10"/>
        <v>33311</v>
      </c>
      <c r="F346" s="8">
        <f t="shared" si="11"/>
        <v>5838.0114676833482</v>
      </c>
      <c r="O346" s="8"/>
    </row>
    <row r="347" spans="1:15" x14ac:dyDescent="0.25">
      <c r="A347" s="6" t="s">
        <v>10</v>
      </c>
      <c r="B347" s="6">
        <v>2019</v>
      </c>
      <c r="C347" s="6" t="s">
        <v>19</v>
      </c>
      <c r="D347" s="7">
        <v>21.31</v>
      </c>
      <c r="E347">
        <f t="shared" si="10"/>
        <v>33108</v>
      </c>
      <c r="F347" s="8">
        <f t="shared" si="11"/>
        <v>643.65108130965325</v>
      </c>
      <c r="O347" s="8"/>
    </row>
    <row r="348" spans="1:15" x14ac:dyDescent="0.25">
      <c r="A348" s="6" t="s">
        <v>10</v>
      </c>
      <c r="B348" s="6">
        <v>2019</v>
      </c>
      <c r="C348" s="6" t="s">
        <v>20</v>
      </c>
      <c r="D348" s="7">
        <v>125.39</v>
      </c>
      <c r="E348">
        <f t="shared" si="10"/>
        <v>33108</v>
      </c>
      <c r="F348" s="8">
        <f t="shared" si="11"/>
        <v>3787.3021626193067</v>
      </c>
      <c r="O348" s="8"/>
    </row>
    <row r="349" spans="1:15" x14ac:dyDescent="0.25">
      <c r="A349" s="6" t="s">
        <v>10</v>
      </c>
      <c r="B349" s="6">
        <v>2019</v>
      </c>
      <c r="C349" s="6" t="s">
        <v>21</v>
      </c>
      <c r="D349" s="7">
        <v>259.76</v>
      </c>
      <c r="E349">
        <f t="shared" si="10"/>
        <v>33108</v>
      </c>
      <c r="F349" s="8">
        <f t="shared" si="11"/>
        <v>7845.8378639603725</v>
      </c>
      <c r="O349" s="8"/>
    </row>
    <row r="350" spans="1:15" x14ac:dyDescent="0.25">
      <c r="A350" s="6" t="s">
        <v>11</v>
      </c>
      <c r="B350" s="6">
        <v>2019</v>
      </c>
      <c r="C350" s="6" t="s">
        <v>19</v>
      </c>
      <c r="D350" s="7">
        <v>87.98</v>
      </c>
      <c r="E350">
        <f t="shared" si="10"/>
        <v>152977</v>
      </c>
      <c r="F350" s="8">
        <f t="shared" si="11"/>
        <v>575.11913555632543</v>
      </c>
      <c r="O350" s="8"/>
    </row>
    <row r="351" spans="1:15" x14ac:dyDescent="0.25">
      <c r="A351" s="6" t="s">
        <v>11</v>
      </c>
      <c r="B351" s="6">
        <v>2019</v>
      </c>
      <c r="C351" s="6" t="s">
        <v>20</v>
      </c>
      <c r="D351" s="7">
        <v>649.16</v>
      </c>
      <c r="E351">
        <f t="shared" si="10"/>
        <v>152977</v>
      </c>
      <c r="F351" s="8">
        <f t="shared" si="11"/>
        <v>4243.5137308222802</v>
      </c>
      <c r="O351" s="8"/>
    </row>
    <row r="352" spans="1:15" x14ac:dyDescent="0.25">
      <c r="A352" s="6" t="s">
        <v>11</v>
      </c>
      <c r="B352" s="6">
        <v>2019</v>
      </c>
      <c r="C352" s="6" t="s">
        <v>21</v>
      </c>
      <c r="D352" s="7">
        <v>1840.54</v>
      </c>
      <c r="E352">
        <f t="shared" si="10"/>
        <v>152977</v>
      </c>
      <c r="F352" s="8">
        <f t="shared" si="11"/>
        <v>12031.481856749708</v>
      </c>
      <c r="O352" s="8"/>
    </row>
    <row r="353" spans="1:15" x14ac:dyDescent="0.25">
      <c r="A353" s="6" t="s">
        <v>12</v>
      </c>
      <c r="B353" s="6">
        <v>2019</v>
      </c>
      <c r="C353" s="6" t="s">
        <v>19</v>
      </c>
      <c r="D353" s="7">
        <v>33.6</v>
      </c>
      <c r="E353">
        <f t="shared" si="10"/>
        <v>28370</v>
      </c>
      <c r="F353" s="8">
        <f t="shared" si="11"/>
        <v>1184.3496651392315</v>
      </c>
      <c r="O353" s="8"/>
    </row>
    <row r="354" spans="1:15" x14ac:dyDescent="0.25">
      <c r="A354" s="6" t="s">
        <v>12</v>
      </c>
      <c r="B354" s="6">
        <v>2019</v>
      </c>
      <c r="C354" s="6" t="s">
        <v>20</v>
      </c>
      <c r="D354" s="7">
        <v>99.12</v>
      </c>
      <c r="E354">
        <f t="shared" si="10"/>
        <v>28370</v>
      </c>
      <c r="F354" s="8">
        <f t="shared" si="11"/>
        <v>3493.8315121607334</v>
      </c>
      <c r="O354" s="8"/>
    </row>
    <row r="355" spans="1:15" x14ac:dyDescent="0.25">
      <c r="A355" s="6" t="s">
        <v>12</v>
      </c>
      <c r="B355" s="6">
        <v>2019</v>
      </c>
      <c r="C355" s="6" t="s">
        <v>21</v>
      </c>
      <c r="D355" s="7">
        <v>118.48</v>
      </c>
      <c r="E355">
        <f t="shared" si="10"/>
        <v>28370</v>
      </c>
      <c r="F355" s="8">
        <f t="shared" si="11"/>
        <v>4176.2425096933384</v>
      </c>
      <c r="O355" s="8"/>
    </row>
    <row r="356" spans="1:15" x14ac:dyDescent="0.25">
      <c r="A356" s="6" t="s">
        <v>13</v>
      </c>
      <c r="B356" s="6">
        <v>2019</v>
      </c>
      <c r="C356" s="6" t="s">
        <v>19</v>
      </c>
      <c r="D356" s="7">
        <v>101.2</v>
      </c>
      <c r="E356">
        <f t="shared" si="10"/>
        <v>46371</v>
      </c>
      <c r="F356" s="8">
        <f t="shared" si="11"/>
        <v>2182.398481809752</v>
      </c>
      <c r="O356" s="8"/>
    </row>
    <row r="357" spans="1:15" x14ac:dyDescent="0.25">
      <c r="A357" s="6" t="s">
        <v>13</v>
      </c>
      <c r="B357" s="6">
        <v>2019</v>
      </c>
      <c r="C357" s="6" t="s">
        <v>20</v>
      </c>
      <c r="D357" s="7">
        <v>188.55</v>
      </c>
      <c r="E357">
        <f t="shared" si="10"/>
        <v>46371</v>
      </c>
      <c r="F357" s="8">
        <f t="shared" si="11"/>
        <v>4066.1189105259755</v>
      </c>
      <c r="O357" s="8"/>
    </row>
    <row r="358" spans="1:15" x14ac:dyDescent="0.25">
      <c r="A358" s="6" t="s">
        <v>13</v>
      </c>
      <c r="B358" s="6">
        <v>2019</v>
      </c>
      <c r="C358" s="6" t="s">
        <v>21</v>
      </c>
      <c r="D358" s="7">
        <v>277.06</v>
      </c>
      <c r="E358">
        <f t="shared" si="10"/>
        <v>46371</v>
      </c>
      <c r="F358" s="8">
        <f t="shared" si="11"/>
        <v>5974.8549740139315</v>
      </c>
      <c r="O358" s="8"/>
    </row>
    <row r="359" spans="1:15" x14ac:dyDescent="0.25">
      <c r="A359" s="6" t="s">
        <v>14</v>
      </c>
      <c r="B359" s="6">
        <v>2019</v>
      </c>
      <c r="C359" s="6" t="s">
        <v>19</v>
      </c>
      <c r="D359" s="7">
        <v>37.840000000000003</v>
      </c>
      <c r="E359">
        <f t="shared" si="10"/>
        <v>35782</v>
      </c>
      <c r="F359" s="8">
        <f t="shared" si="11"/>
        <v>1057.5149516516685</v>
      </c>
      <c r="O359" s="8"/>
    </row>
    <row r="360" spans="1:15" x14ac:dyDescent="0.25">
      <c r="A360" s="6" t="s">
        <v>14</v>
      </c>
      <c r="B360" s="6">
        <v>2019</v>
      </c>
      <c r="C360" s="6" t="s">
        <v>20</v>
      </c>
      <c r="D360" s="7">
        <v>122.38</v>
      </c>
      <c r="E360">
        <f t="shared" si="10"/>
        <v>35782</v>
      </c>
      <c r="F360" s="8">
        <f t="shared" si="11"/>
        <v>3420.155385389302</v>
      </c>
      <c r="O360" s="8"/>
    </row>
    <row r="361" spans="1:15" x14ac:dyDescent="0.25">
      <c r="A361" s="6" t="s">
        <v>14</v>
      </c>
      <c r="B361" s="6">
        <v>2019</v>
      </c>
      <c r="C361" s="6" t="s">
        <v>21</v>
      </c>
      <c r="D361" s="7">
        <v>155.78</v>
      </c>
      <c r="E361">
        <f t="shared" si="10"/>
        <v>35782</v>
      </c>
      <c r="F361" s="8">
        <f t="shared" si="11"/>
        <v>4353.5856016991784</v>
      </c>
      <c r="O361" s="8"/>
    </row>
    <row r="362" spans="1:15" x14ac:dyDescent="0.25">
      <c r="O362" s="8"/>
    </row>
    <row r="363" spans="1:15" x14ac:dyDescent="0.25">
      <c r="O363" s="8"/>
    </row>
    <row r="364" spans="1:15" x14ac:dyDescent="0.25">
      <c r="O364" s="8"/>
    </row>
    <row r="365" spans="1:15" x14ac:dyDescent="0.25">
      <c r="O365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1A-A4D7-44B4-B3D1-511B8A3342B7}">
  <dimension ref="A1:T45"/>
  <sheetViews>
    <sheetView tabSelected="1" workbookViewId="0">
      <selection activeCell="A2" sqref="A2"/>
    </sheetView>
  </sheetViews>
  <sheetFormatPr defaultRowHeight="15" x14ac:dyDescent="0.25"/>
  <cols>
    <col min="1" max="1" width="21" customWidth="1"/>
    <col min="12" max="12" width="19.42578125" bestFit="1" customWidth="1"/>
  </cols>
  <sheetData>
    <row r="1" spans="1:20" x14ac:dyDescent="0.25">
      <c r="A1" s="11" t="s">
        <v>24</v>
      </c>
      <c r="C1" s="11" t="s">
        <v>25</v>
      </c>
    </row>
    <row r="2" spans="1:20" x14ac:dyDescent="0.25">
      <c r="L2" s="18" t="s">
        <v>31</v>
      </c>
      <c r="M2" s="10"/>
      <c r="N2" s="10"/>
      <c r="O2" s="10"/>
      <c r="P2" s="10"/>
      <c r="Q2" s="10"/>
      <c r="R2" s="10"/>
      <c r="S2" s="10"/>
      <c r="T2" s="10"/>
    </row>
    <row r="3" spans="1:20" x14ac:dyDescent="0.25">
      <c r="B3" s="10">
        <v>2012</v>
      </c>
      <c r="C3" s="10">
        <v>2013</v>
      </c>
      <c r="D3" s="10">
        <v>2014</v>
      </c>
      <c r="E3" s="10">
        <v>2015</v>
      </c>
      <c r="F3" s="10">
        <v>2016</v>
      </c>
      <c r="G3" s="10">
        <v>2017</v>
      </c>
      <c r="H3" s="10">
        <v>2018</v>
      </c>
      <c r="I3" s="10">
        <v>2019</v>
      </c>
    </row>
    <row r="4" spans="1:20" x14ac:dyDescent="0.25">
      <c r="A4" s="10" t="s">
        <v>0</v>
      </c>
      <c r="B4" s="16">
        <f>SUMIFS(SKP!$F:$F,SKP!$B:$B,B$3,SKP!$A:$A,$A4,SKP!$C:$C,"*teenused*")</f>
        <v>13335.086044595326</v>
      </c>
      <c r="C4" s="16">
        <f>SUMIFS(SKP!$F:$F,SKP!$B:$B,C$3,SKP!$A:$A,$A4,SKP!$C:$C,"*teenused*")</f>
        <v>14304.528256043044</v>
      </c>
      <c r="D4" s="16">
        <f>SUMIFS(SKP!$F:$F,SKP!$B:$B,D$3,SKP!$A:$A,$A4,SKP!$C:$C,"*teenused*")</f>
        <v>15264.436648645436</v>
      </c>
      <c r="E4" s="16">
        <f>SUMIFS(SKP!$F:$F,SKP!$B:$B,E$3,SKP!$A:$A,$A4,SKP!$C:$C,"*teenused*")</f>
        <v>15793.440247671564</v>
      </c>
      <c r="F4" s="16">
        <f>SUMIFS(SKP!$F:$F,SKP!$B:$B,F$3,SKP!$A:$A,$A4,SKP!$C:$C,"*teenused*")</f>
        <v>16482.590474868332</v>
      </c>
      <c r="G4" s="16">
        <f>SUMIFS(SKP!$F:$F,SKP!$B:$B,G$3,SKP!$A:$A,$A4,SKP!$C:$C,"*teenused*")</f>
        <v>18055.242757777793</v>
      </c>
      <c r="H4" s="16">
        <f>SUMIFS(SKP!$F:$F,SKP!$B:$B,H$3,SKP!$A:$A,$A4,SKP!$C:$C,"*teenused*")</f>
        <v>19486.016180186904</v>
      </c>
      <c r="I4" s="16">
        <f>SUMIFS(SKP!$F:$F,SKP!$B:$B,I$3,SKP!$A:$A,$A4,SKP!$C:$C,"*teenused*")</f>
        <v>21253.287719104635</v>
      </c>
      <c r="L4" s="9" t="s">
        <v>15</v>
      </c>
      <c r="M4" s="11">
        <v>2012</v>
      </c>
      <c r="N4" s="12">
        <v>2015</v>
      </c>
      <c r="O4" s="12">
        <v>2017</v>
      </c>
      <c r="P4" s="11">
        <v>2019</v>
      </c>
    </row>
    <row r="5" spans="1:20" x14ac:dyDescent="0.25">
      <c r="A5" s="10" t="s">
        <v>1</v>
      </c>
      <c r="B5" s="16">
        <f>SUMIFS(SKP!$F:$F,SKP!$B:$B,B$3,SKP!$A:$A,$A5,SKP!$C:$C,"*teenused*")</f>
        <v>3237.8190255220416</v>
      </c>
      <c r="C5" s="16">
        <f>SUMIFS(SKP!$F:$F,SKP!$B:$B,C$3,SKP!$A:$A,$A5,SKP!$C:$C,"*teenused*")</f>
        <v>3212.5492012039822</v>
      </c>
      <c r="D5" s="16">
        <f>SUMIFS(SKP!$F:$F,SKP!$B:$B,D$3,SKP!$A:$A,$A5,SKP!$C:$C,"*teenused*")</f>
        <v>3143.5557107928748</v>
      </c>
      <c r="E5" s="16">
        <f>SUMIFS(SKP!$F:$F,SKP!$B:$B,E$3,SKP!$A:$A,$A5,SKP!$C:$C,"*teenused*")</f>
        <v>3489.862502913074</v>
      </c>
      <c r="F5" s="16">
        <f>SUMIFS(SKP!$F:$F,SKP!$B:$B,F$3,SKP!$A:$A,$A5,SKP!$C:$C,"*teenused*")</f>
        <v>3506.6324347454001</v>
      </c>
      <c r="G5" s="16">
        <f>SUMIFS(SKP!$F:$F,SKP!$B:$B,G$3,SKP!$A:$A,$A5,SKP!$C:$C,"*teenused*")</f>
        <v>5152.651312265667</v>
      </c>
      <c r="H5" s="16">
        <f>SUMIFS(SKP!$F:$F,SKP!$B:$B,H$3,SKP!$A:$A,$A5,SKP!$C:$C,"*teenused*")</f>
        <v>5608.8207094918507</v>
      </c>
      <c r="I5" s="16">
        <f>SUMIFS(SKP!$F:$F,SKP!$B:$B,I$3,SKP!$A:$A,$A5,SKP!$C:$C,"*teenused*")</f>
        <v>6098.8601257057635</v>
      </c>
      <c r="L5" s="1" t="s">
        <v>0</v>
      </c>
      <c r="M5">
        <f t="shared" ref="M5:P12" si="0">INDEX($B$4:$I$18,MATCH($L5,$A$4:$A$18,0),MATCH(M$4,$B$3:$I$3,0))</f>
        <v>13335.086044595326</v>
      </c>
      <c r="N5">
        <f t="shared" si="0"/>
        <v>15793.440247671564</v>
      </c>
      <c r="O5">
        <f t="shared" si="0"/>
        <v>18055.242757777793</v>
      </c>
      <c r="P5">
        <f t="shared" si="0"/>
        <v>21253.287719104635</v>
      </c>
    </row>
    <row r="6" spans="1:20" x14ac:dyDescent="0.25">
      <c r="A6" s="10" t="s">
        <v>2</v>
      </c>
      <c r="B6" s="16">
        <f>SUMIFS(SKP!$F:$F,SKP!$B:$B,B$3,SKP!$A:$A,$A6,SKP!$C:$C,"*teenused*")</f>
        <v>3096.1643550443673</v>
      </c>
      <c r="C6" s="16">
        <f>SUMIFS(SKP!$F:$F,SKP!$B:$B,C$3,SKP!$A:$A,$A6,SKP!$C:$C,"*teenused*")</f>
        <v>2969.0801729983082</v>
      </c>
      <c r="D6" s="16">
        <f>SUMIFS(SKP!$F:$F,SKP!$B:$B,D$3,SKP!$A:$A,$A6,SKP!$C:$C,"*teenused*")</f>
        <v>3128.5162861328713</v>
      </c>
      <c r="E6" s="16">
        <f>SUMIFS(SKP!$F:$F,SKP!$B:$B,E$3,SKP!$A:$A,$A6,SKP!$C:$C,"*teenused*")</f>
        <v>3249.7272979803111</v>
      </c>
      <c r="F6" s="16">
        <f>SUMIFS(SKP!$F:$F,SKP!$B:$B,F$3,SKP!$A:$A,$A6,SKP!$C:$C,"*teenused*")</f>
        <v>3279.5926446698427</v>
      </c>
      <c r="G6" s="16">
        <f>SUMIFS(SKP!$F:$F,SKP!$B:$B,G$3,SKP!$A:$A,$A6,SKP!$C:$C,"*teenused*")</f>
        <v>3426.396997497915</v>
      </c>
      <c r="H6" s="16">
        <f>SUMIFS(SKP!$F:$F,SKP!$B:$B,H$3,SKP!$A:$A,$A6,SKP!$C:$C,"*teenused*")</f>
        <v>3867.4728422027106</v>
      </c>
      <c r="I6" s="16">
        <f>SUMIFS(SKP!$F:$F,SKP!$B:$B,I$3,SKP!$A:$A,$A6,SKP!$C:$C,"*teenused*")</f>
        <v>4242.9536112742217</v>
      </c>
      <c r="L6" s="1" t="s">
        <v>2</v>
      </c>
      <c r="M6">
        <f t="shared" si="0"/>
        <v>3096.1643550443673</v>
      </c>
      <c r="N6">
        <f t="shared" si="0"/>
        <v>3249.7272979803111</v>
      </c>
      <c r="O6">
        <f t="shared" si="0"/>
        <v>3426.396997497915</v>
      </c>
      <c r="P6">
        <f t="shared" si="0"/>
        <v>4242.9536112742217</v>
      </c>
    </row>
    <row r="7" spans="1:20" x14ac:dyDescent="0.25">
      <c r="A7" s="10" t="s">
        <v>3</v>
      </c>
      <c r="B7" s="16">
        <f>SUMIFS(SKP!$F:$F,SKP!$B:$B,B$3,SKP!$A:$A,$A7,SKP!$C:$C,"*teenused*")</f>
        <v>2353.0515844464603</v>
      </c>
      <c r="C7" s="16">
        <f>SUMIFS(SKP!$F:$F,SKP!$B:$B,C$3,SKP!$A:$A,$A7,SKP!$C:$C,"*teenused*")</f>
        <v>2385.158451261595</v>
      </c>
      <c r="D7" s="16">
        <f>SUMIFS(SKP!$F:$F,SKP!$B:$B,D$3,SKP!$A:$A,$A7,SKP!$C:$C,"*teenused*")</f>
        <v>2294.4292823888263</v>
      </c>
      <c r="E7" s="16">
        <f>SUMIFS(SKP!$F:$F,SKP!$B:$B,E$3,SKP!$A:$A,$A7,SKP!$C:$C,"*teenused*")</f>
        <v>2624.4285204759899</v>
      </c>
      <c r="F7" s="16">
        <f>SUMIFS(SKP!$F:$F,SKP!$B:$B,F$3,SKP!$A:$A,$A7,SKP!$C:$C,"*teenused*")</f>
        <v>2503.3548469550769</v>
      </c>
      <c r="G7" s="16">
        <f>SUMIFS(SKP!$F:$F,SKP!$B:$B,G$3,SKP!$A:$A,$A7,SKP!$C:$C,"*teenused*")</f>
        <v>3292.4773022049285</v>
      </c>
      <c r="H7" s="16">
        <f>SUMIFS(SKP!$F:$F,SKP!$B:$B,H$3,SKP!$A:$A,$A7,SKP!$C:$C,"*teenused*")</f>
        <v>3955.4929770939934</v>
      </c>
      <c r="I7" s="16">
        <f>SUMIFS(SKP!$F:$F,SKP!$B:$B,I$3,SKP!$A:$A,$A7,SKP!$C:$C,"*teenused*")</f>
        <v>4348.5069951973273</v>
      </c>
      <c r="L7" s="1" t="s">
        <v>4</v>
      </c>
      <c r="M7">
        <f t="shared" si="0"/>
        <v>3273.6187668247662</v>
      </c>
      <c r="N7">
        <f t="shared" si="0"/>
        <v>3467.4017735560797</v>
      </c>
      <c r="O7">
        <f t="shared" si="0"/>
        <v>3946.6060965172164</v>
      </c>
      <c r="P7">
        <f t="shared" si="0"/>
        <v>5090.4708446146733</v>
      </c>
    </row>
    <row r="8" spans="1:20" x14ac:dyDescent="0.25">
      <c r="A8" s="10" t="s">
        <v>4</v>
      </c>
      <c r="B8" s="16">
        <f>SUMIFS(SKP!$F:$F,SKP!$B:$B,B$3,SKP!$A:$A,$A8,SKP!$C:$C,"*teenused*")</f>
        <v>3273.6187668247662</v>
      </c>
      <c r="C8" s="16">
        <f>SUMIFS(SKP!$F:$F,SKP!$B:$B,C$3,SKP!$A:$A,$A8,SKP!$C:$C,"*teenused*")</f>
        <v>3274.0271083362986</v>
      </c>
      <c r="D8" s="16">
        <f>SUMIFS(SKP!$F:$F,SKP!$B:$B,D$3,SKP!$A:$A,$A8,SKP!$C:$C,"*teenused*")</f>
        <v>3430.4026294165983</v>
      </c>
      <c r="E8" s="16">
        <f>SUMIFS(SKP!$F:$F,SKP!$B:$B,E$3,SKP!$A:$A,$A8,SKP!$C:$C,"*teenused*")</f>
        <v>3467.4017735560797</v>
      </c>
      <c r="F8" s="16">
        <f>SUMIFS(SKP!$F:$F,SKP!$B:$B,F$3,SKP!$A:$A,$A8,SKP!$C:$C,"*teenused*")</f>
        <v>3558.8915301703082</v>
      </c>
      <c r="G8" s="16">
        <f>SUMIFS(SKP!$F:$F,SKP!$B:$B,G$3,SKP!$A:$A,$A8,SKP!$C:$C,"*teenused*")</f>
        <v>3946.6060965172164</v>
      </c>
      <c r="H8" s="16">
        <f>SUMIFS(SKP!$F:$F,SKP!$B:$B,H$3,SKP!$A:$A,$A8,SKP!$C:$C,"*teenused*")</f>
        <v>4594.4359283780695</v>
      </c>
      <c r="I8" s="16">
        <f>SUMIFS(SKP!$F:$F,SKP!$B:$B,I$3,SKP!$A:$A,$A8,SKP!$C:$C,"*teenused*")</f>
        <v>5090.4708446146733</v>
      </c>
      <c r="L8" s="1" t="s">
        <v>6</v>
      </c>
      <c r="M8">
        <f t="shared" si="0"/>
        <v>3596.6576184713999</v>
      </c>
      <c r="N8">
        <f t="shared" si="0"/>
        <v>3436.711326411355</v>
      </c>
      <c r="O8">
        <f t="shared" si="0"/>
        <v>3913.9594943591137</v>
      </c>
      <c r="P8">
        <f t="shared" si="0"/>
        <v>4385.67214496418</v>
      </c>
    </row>
    <row r="9" spans="1:20" x14ac:dyDescent="0.25">
      <c r="A9" s="10" t="s">
        <v>5</v>
      </c>
      <c r="B9" s="16">
        <f>SUMIFS(SKP!$F:$F,SKP!$B:$B,B$3,SKP!$A:$A,$A9,SKP!$C:$C,"*teenused*")</f>
        <v>3690.870866014393</v>
      </c>
      <c r="C9" s="16">
        <f>SUMIFS(SKP!$F:$F,SKP!$B:$B,C$3,SKP!$A:$A,$A9,SKP!$C:$C,"*teenused*")</f>
        <v>3839.249451709853</v>
      </c>
      <c r="D9" s="16">
        <f>SUMIFS(SKP!$F:$F,SKP!$B:$B,D$3,SKP!$A:$A,$A9,SKP!$C:$C,"*teenused*")</f>
        <v>3890.1451301237512</v>
      </c>
      <c r="E9" s="16">
        <f>SUMIFS(SKP!$F:$F,SKP!$B:$B,E$3,SKP!$A:$A,$A9,SKP!$C:$C,"*teenused*")</f>
        <v>3852.0980473618611</v>
      </c>
      <c r="F9" s="16">
        <f>SUMIFS(SKP!$F:$F,SKP!$B:$B,F$3,SKP!$A:$A,$A9,SKP!$C:$C,"*teenused*")</f>
        <v>3632.2213181448333</v>
      </c>
      <c r="G9" s="16">
        <f>SUMIFS(SKP!$F:$F,SKP!$B:$B,G$3,SKP!$A:$A,$A9,SKP!$C:$C,"*teenused*")</f>
        <v>3948.3971853010166</v>
      </c>
      <c r="H9" s="16">
        <f>SUMIFS(SKP!$F:$F,SKP!$B:$B,H$3,SKP!$A:$A,$A9,SKP!$C:$C,"*teenused*")</f>
        <v>5118.6670541509247</v>
      </c>
      <c r="I9" s="16">
        <f>SUMIFS(SKP!$F:$F,SKP!$B:$B,I$3,SKP!$A:$A,$A9,SKP!$C:$C,"*teenused*")</f>
        <v>5584.4345833130146</v>
      </c>
      <c r="L9" s="1" t="s">
        <v>10</v>
      </c>
      <c r="M9">
        <f t="shared" si="0"/>
        <v>4601.2250667504322</v>
      </c>
      <c r="N9">
        <f t="shared" si="0"/>
        <v>5655.3964549296661</v>
      </c>
      <c r="O9">
        <f t="shared" si="0"/>
        <v>6402.2577836490827</v>
      </c>
      <c r="P9">
        <f t="shared" si="0"/>
        <v>7845.8378639603725</v>
      </c>
    </row>
    <row r="10" spans="1:20" x14ac:dyDescent="0.25">
      <c r="A10" s="10" t="s">
        <v>6</v>
      </c>
      <c r="B10" s="16">
        <f>SUMIFS(SKP!$F:$F,SKP!$B:$B,B$3,SKP!$A:$A,$A10,SKP!$C:$C,"*teenused*")</f>
        <v>3596.6576184713999</v>
      </c>
      <c r="C10" s="16">
        <f>SUMIFS(SKP!$F:$F,SKP!$B:$B,C$3,SKP!$A:$A,$A10,SKP!$C:$C,"*teenused*")</f>
        <v>3224.3299514194123</v>
      </c>
      <c r="D10" s="16">
        <f>SUMIFS(SKP!$F:$F,SKP!$B:$B,D$3,SKP!$A:$A,$A10,SKP!$C:$C,"*teenused*")</f>
        <v>3165.1645603611769</v>
      </c>
      <c r="E10" s="16">
        <f>SUMIFS(SKP!$F:$F,SKP!$B:$B,E$3,SKP!$A:$A,$A10,SKP!$C:$C,"*teenused*")</f>
        <v>3436.711326411355</v>
      </c>
      <c r="F10" s="16">
        <f>SUMIFS(SKP!$F:$F,SKP!$B:$B,F$3,SKP!$A:$A,$A10,SKP!$C:$C,"*teenused*")</f>
        <v>3521.9533522794154</v>
      </c>
      <c r="G10" s="16">
        <f>SUMIFS(SKP!$F:$F,SKP!$B:$B,G$3,SKP!$A:$A,$A10,SKP!$C:$C,"*teenused*")</f>
        <v>3913.9594943591137</v>
      </c>
      <c r="H10" s="16">
        <f>SUMIFS(SKP!$F:$F,SKP!$B:$B,H$3,SKP!$A:$A,$A10,SKP!$C:$C,"*teenused*")</f>
        <v>4043.4179057048718</v>
      </c>
      <c r="I10" s="16">
        <f>SUMIFS(SKP!$F:$F,SKP!$B:$B,I$3,SKP!$A:$A,$A10,SKP!$C:$C,"*teenused*")</f>
        <v>4385.67214496418</v>
      </c>
      <c r="L10" s="1" t="s">
        <v>11</v>
      </c>
      <c r="M10">
        <f t="shared" si="0"/>
        <v>6992.1617941216718</v>
      </c>
      <c r="N10">
        <f t="shared" si="0"/>
        <v>8128.5796389147627</v>
      </c>
      <c r="O10">
        <f t="shared" si="0"/>
        <v>10273.170731707318</v>
      </c>
      <c r="P10">
        <f t="shared" si="0"/>
        <v>12031.481856749708</v>
      </c>
    </row>
    <row r="11" spans="1:20" x14ac:dyDescent="0.25">
      <c r="A11" s="10" t="s">
        <v>7</v>
      </c>
      <c r="B11" s="16">
        <f>SUMIFS(SKP!$F:$F,SKP!$B:$B,B$3,SKP!$A:$A,$A11,SKP!$C:$C,"*teenused*")</f>
        <v>2350.6743737957609</v>
      </c>
      <c r="C11" s="16">
        <f>SUMIFS(SKP!$F:$F,SKP!$B:$B,C$3,SKP!$A:$A,$A11,SKP!$C:$C,"*teenused*")</f>
        <v>2927.4518262870292</v>
      </c>
      <c r="D11" s="16">
        <f>SUMIFS(SKP!$F:$F,SKP!$B:$B,D$3,SKP!$A:$A,$A11,SKP!$C:$C,"*teenused*")</f>
        <v>2967.6929199377737</v>
      </c>
      <c r="E11" s="16">
        <f>SUMIFS(SKP!$F:$F,SKP!$B:$B,E$3,SKP!$A:$A,$A11,SKP!$C:$C,"*teenused*")</f>
        <v>3293.607405787594</v>
      </c>
      <c r="F11" s="16">
        <f>SUMIFS(SKP!$F:$F,SKP!$B:$B,F$3,SKP!$A:$A,$A11,SKP!$C:$C,"*teenused*")</f>
        <v>3252.1794599192003</v>
      </c>
      <c r="G11" s="16">
        <f>SUMIFS(SKP!$F:$F,SKP!$B:$B,G$3,SKP!$A:$A,$A11,SKP!$C:$C,"*teenused*")</f>
        <v>3542.5383542538352</v>
      </c>
      <c r="H11" s="16">
        <f>SUMIFS(SKP!$F:$F,SKP!$B:$B,H$3,SKP!$A:$A,$A11,SKP!$C:$C,"*teenused*")</f>
        <v>3975.0889679715301</v>
      </c>
      <c r="I11" s="16">
        <f>SUMIFS(SKP!$F:$F,SKP!$B:$B,I$3,SKP!$A:$A,$A11,SKP!$C:$C,"*teenused*")</f>
        <v>4368.1516436055344</v>
      </c>
      <c r="L11" s="1" t="s">
        <v>13</v>
      </c>
      <c r="M11">
        <f t="shared" si="0"/>
        <v>3316.1879680684719</v>
      </c>
      <c r="N11">
        <f t="shared" si="0"/>
        <v>3984.6841097638799</v>
      </c>
      <c r="O11">
        <f t="shared" si="0"/>
        <v>4621.2569785146334</v>
      </c>
      <c r="P11">
        <f t="shared" si="0"/>
        <v>5974.8549740139315</v>
      </c>
    </row>
    <row r="12" spans="1:20" x14ac:dyDescent="0.25">
      <c r="A12" s="10" t="s">
        <v>8</v>
      </c>
      <c r="B12" s="16">
        <f>SUMIFS(SKP!$F:$F,SKP!$B:$B,B$3,SKP!$A:$A,$A12,SKP!$C:$C,"*teenused*")</f>
        <v>4578.1390719059582</v>
      </c>
      <c r="C12" s="16">
        <f>SUMIFS(SKP!$F:$F,SKP!$B:$B,C$3,SKP!$A:$A,$A12,SKP!$C:$C,"*teenused*")</f>
        <v>4589.1941632706721</v>
      </c>
      <c r="D12" s="16">
        <f>SUMIFS(SKP!$F:$F,SKP!$B:$B,D$3,SKP!$A:$A,$A12,SKP!$C:$C,"*teenused*")</f>
        <v>4793.7316640307135</v>
      </c>
      <c r="E12" s="16">
        <f>SUMIFS(SKP!$F:$F,SKP!$B:$B,E$3,SKP!$A:$A,$A12,SKP!$C:$C,"*teenused*")</f>
        <v>5217.914000170008</v>
      </c>
      <c r="F12" s="16">
        <f>SUMIFS(SKP!$F:$F,SKP!$B:$B,F$3,SKP!$A:$A,$A12,SKP!$C:$C,"*teenused*")</f>
        <v>5566.3457715339109</v>
      </c>
      <c r="G12" s="16">
        <f>SUMIFS(SKP!$F:$F,SKP!$B:$B,G$3,SKP!$A:$A,$A12,SKP!$C:$C,"*teenused*")</f>
        <v>5831.3442781850126</v>
      </c>
      <c r="H12" s="16">
        <f>SUMIFS(SKP!$F:$F,SKP!$B:$B,H$3,SKP!$A:$A,$A12,SKP!$C:$C,"*teenused*")</f>
        <v>6584.9619851672187</v>
      </c>
      <c r="I12" s="16">
        <f>SUMIFS(SKP!$F:$F,SKP!$B:$B,I$3,SKP!$A:$A,$A12,SKP!$C:$C,"*teenused*")</f>
        <v>7086.1551350973959</v>
      </c>
      <c r="L12" s="1" t="s">
        <v>8</v>
      </c>
      <c r="M12">
        <f t="shared" si="0"/>
        <v>4578.1390719059582</v>
      </c>
      <c r="N12">
        <f t="shared" si="0"/>
        <v>5217.914000170008</v>
      </c>
      <c r="O12">
        <f t="shared" si="0"/>
        <v>5831.3442781850126</v>
      </c>
      <c r="P12">
        <f t="shared" si="0"/>
        <v>7086.1551350973959</v>
      </c>
    </row>
    <row r="13" spans="1:20" x14ac:dyDescent="0.25">
      <c r="A13" s="10" t="s">
        <v>9</v>
      </c>
      <c r="B13" s="16">
        <f>SUMIFS(SKP!$F:$F,SKP!$B:$B,B$3,SKP!$A:$A,$A13,SKP!$C:$C,"*teenused*")</f>
        <v>2725.4034870292653</v>
      </c>
      <c r="C13" s="16">
        <f>SUMIFS(SKP!$F:$F,SKP!$B:$B,C$3,SKP!$A:$A,$A13,SKP!$C:$C,"*teenused*")</f>
        <v>3559.8391741994355</v>
      </c>
      <c r="D13" s="16">
        <f>SUMIFS(SKP!$F:$F,SKP!$B:$B,D$3,SKP!$A:$A,$A13,SKP!$C:$C,"*teenused*")</f>
        <v>3610.8547698696507</v>
      </c>
      <c r="E13" s="16">
        <f>SUMIFS(SKP!$F:$F,SKP!$B:$B,E$3,SKP!$A:$A,$A13,SKP!$C:$C,"*teenused*")</f>
        <v>3849.1694738064821</v>
      </c>
      <c r="F13" s="16">
        <f>SUMIFS(SKP!$F:$F,SKP!$B:$B,F$3,SKP!$A:$A,$A13,SKP!$C:$C,"*teenused*")</f>
        <v>4026.8829799695445</v>
      </c>
      <c r="G13" s="16">
        <f>SUMIFS(SKP!$F:$F,SKP!$B:$B,G$3,SKP!$A:$A,$A13,SKP!$C:$C,"*teenused*")</f>
        <v>4539.8269033299102</v>
      </c>
      <c r="H13" s="16">
        <f>SUMIFS(SKP!$F:$F,SKP!$B:$B,H$3,SKP!$A:$A,$A13,SKP!$C:$C,"*teenused*")</f>
        <v>5388.750412925313</v>
      </c>
      <c r="I13" s="16">
        <f>SUMIFS(SKP!$F:$F,SKP!$B:$B,I$3,SKP!$A:$A,$A13,SKP!$C:$C,"*teenused*")</f>
        <v>5838.0114676833482</v>
      </c>
      <c r="L13" s="10"/>
    </row>
    <row r="14" spans="1:20" x14ac:dyDescent="0.25">
      <c r="A14" s="10" t="s">
        <v>10</v>
      </c>
      <c r="B14" s="16">
        <f>SUMIFS(SKP!$F:$F,SKP!$B:$B,B$3,SKP!$A:$A,$A14,SKP!$C:$C,"*teenused*")</f>
        <v>4601.2250667504322</v>
      </c>
      <c r="C14" s="16">
        <f>SUMIFS(SKP!$F:$F,SKP!$B:$B,C$3,SKP!$A:$A,$A14,SKP!$C:$C,"*teenused*")</f>
        <v>4950.1807323589501</v>
      </c>
      <c r="D14" s="16">
        <f>SUMIFS(SKP!$F:$F,SKP!$B:$B,D$3,SKP!$A:$A,$A14,SKP!$C:$C,"*teenused*")</f>
        <v>5069.593147751606</v>
      </c>
      <c r="E14" s="16">
        <f>SUMIFS(SKP!$F:$F,SKP!$B:$B,E$3,SKP!$A:$A,$A14,SKP!$C:$C,"*teenused*")</f>
        <v>5655.3964549296661</v>
      </c>
      <c r="F14" s="16">
        <f>SUMIFS(SKP!$F:$F,SKP!$B:$B,F$3,SKP!$A:$A,$A14,SKP!$C:$C,"*teenused*")</f>
        <v>7466.3241838654758</v>
      </c>
      <c r="G14" s="16">
        <f>SUMIFS(SKP!$F:$F,SKP!$B:$B,G$3,SKP!$A:$A,$A14,SKP!$C:$C,"*teenused*")</f>
        <v>6402.2577836490827</v>
      </c>
      <c r="H14" s="16">
        <f>SUMIFS(SKP!$F:$F,SKP!$B:$B,H$3,SKP!$A:$A,$A14,SKP!$C:$C,"*teenused*")</f>
        <v>7297.703951129969</v>
      </c>
      <c r="I14" s="16">
        <f>SUMIFS(SKP!$F:$F,SKP!$B:$B,I$3,SKP!$A:$A,$A14,SKP!$C:$C,"*teenused*")</f>
        <v>7845.8378639603725</v>
      </c>
      <c r="M14" s="11"/>
      <c r="N14" s="12"/>
      <c r="O14" s="12"/>
      <c r="P14" s="11"/>
    </row>
    <row r="15" spans="1:20" x14ac:dyDescent="0.25">
      <c r="A15" s="10" t="s">
        <v>11</v>
      </c>
      <c r="B15" s="16">
        <f>SUMIFS(SKP!$F:$F,SKP!$B:$B,B$3,SKP!$A:$A,$A15,SKP!$C:$C,"*teenused*")</f>
        <v>6992.1617941216718</v>
      </c>
      <c r="C15" s="16">
        <f>SUMIFS(SKP!$F:$F,SKP!$B:$B,C$3,SKP!$A:$A,$A15,SKP!$C:$C,"*teenused*")</f>
        <v>7252.6453298497718</v>
      </c>
      <c r="D15" s="16">
        <f>SUMIFS(SKP!$F:$F,SKP!$B:$B,D$3,SKP!$A:$A,$A15,SKP!$C:$C,"*teenused*")</f>
        <v>7755.0135358898206</v>
      </c>
      <c r="E15" s="16">
        <f>SUMIFS(SKP!$F:$F,SKP!$B:$B,E$3,SKP!$A:$A,$A15,SKP!$C:$C,"*teenused*")</f>
        <v>8128.5796389147627</v>
      </c>
      <c r="F15" s="16">
        <f>SUMIFS(SKP!$F:$F,SKP!$B:$B,F$3,SKP!$A:$A,$A15,SKP!$C:$C,"*teenused*")</f>
        <v>9359.3236002013746</v>
      </c>
      <c r="G15" s="16">
        <f>SUMIFS(SKP!$F:$F,SKP!$B:$B,G$3,SKP!$A:$A,$A15,SKP!$C:$C,"*teenused*")</f>
        <v>10273.170731707318</v>
      </c>
      <c r="H15" s="16">
        <f>SUMIFS(SKP!$F:$F,SKP!$B:$B,H$3,SKP!$A:$A,$A15,SKP!$C:$C,"*teenused*")</f>
        <v>10974.245973451913</v>
      </c>
      <c r="I15" s="16">
        <f>SUMIFS(SKP!$F:$F,SKP!$B:$B,I$3,SKP!$A:$A,$A15,SKP!$C:$C,"*teenused*")</f>
        <v>12031.481856749708</v>
      </c>
      <c r="L15" s="18" t="s">
        <v>32</v>
      </c>
      <c r="M15" s="23" t="s">
        <v>80</v>
      </c>
    </row>
    <row r="16" spans="1:20" x14ac:dyDescent="0.25">
      <c r="A16" s="10" t="s">
        <v>12</v>
      </c>
      <c r="B16" s="16">
        <f>SUMIFS(SKP!$F:$F,SKP!$B:$B,B$3,SKP!$A:$A,$A16,SKP!$C:$C,"*teenused*")</f>
        <v>2528.3249645937944</v>
      </c>
      <c r="C16" s="16">
        <f>SUMIFS(SKP!$F:$F,SKP!$B:$B,C$3,SKP!$A:$A,$A16,SKP!$C:$C,"*teenused*")</f>
        <v>2718.5354691075513</v>
      </c>
      <c r="D16" s="16">
        <f>SUMIFS(SKP!$F:$F,SKP!$B:$B,D$3,SKP!$A:$A,$A16,SKP!$C:$C,"*teenused*")</f>
        <v>2888.0567338282081</v>
      </c>
      <c r="E16" s="16">
        <f>SUMIFS(SKP!$F:$F,SKP!$B:$B,E$3,SKP!$A:$A,$A16,SKP!$C:$C,"*teenused*")</f>
        <v>3109.8049692759819</v>
      </c>
      <c r="F16" s="16">
        <f>SUMIFS(SKP!$F:$F,SKP!$B:$B,F$3,SKP!$A:$A,$A16,SKP!$C:$C,"*teenused*")</f>
        <v>4242.5632289346086</v>
      </c>
      <c r="G16" s="16">
        <f>SUMIFS(SKP!$F:$F,SKP!$B:$B,G$3,SKP!$A:$A,$A16,SKP!$C:$C,"*teenused*")</f>
        <v>3395.4926206621458</v>
      </c>
      <c r="H16" s="16">
        <f>SUMIFS(SKP!$F:$F,SKP!$B:$B,H$3,SKP!$A:$A,$A16,SKP!$C:$C,"*teenused*")</f>
        <v>3855.3838641040848</v>
      </c>
      <c r="I16" s="16">
        <f>SUMIFS(SKP!$F:$F,SKP!$B:$B,I$3,SKP!$A:$A,$A16,SKP!$C:$C,"*teenused*")</f>
        <v>4176.2425096933384</v>
      </c>
    </row>
    <row r="17" spans="1:16" x14ac:dyDescent="0.25">
      <c r="A17" s="10" t="s">
        <v>13</v>
      </c>
      <c r="B17" s="16">
        <f>SUMIFS(SKP!$F:$F,SKP!$B:$B,B$3,SKP!$A:$A,$A17,SKP!$C:$C,"*teenused*")</f>
        <v>3316.1879680684719</v>
      </c>
      <c r="C17" s="16">
        <f>SUMIFS(SKP!$F:$F,SKP!$B:$B,C$3,SKP!$A:$A,$A17,SKP!$C:$C,"*teenused*")</f>
        <v>3990.6912959461424</v>
      </c>
      <c r="D17" s="16">
        <f>SUMIFS(SKP!$F:$F,SKP!$B:$B,D$3,SKP!$A:$A,$A17,SKP!$C:$C,"*teenused*")</f>
        <v>3941.1492122335494</v>
      </c>
      <c r="E17" s="16">
        <f>SUMIFS(SKP!$F:$F,SKP!$B:$B,E$3,SKP!$A:$A,$A17,SKP!$C:$C,"*teenused*")</f>
        <v>3984.6841097638799</v>
      </c>
      <c r="F17" s="16">
        <f>SUMIFS(SKP!$F:$F,SKP!$B:$B,F$3,SKP!$A:$A,$A17,SKP!$C:$C,"*teenused*")</f>
        <v>4078.323198127599</v>
      </c>
      <c r="G17" s="16">
        <f>SUMIFS(SKP!$F:$F,SKP!$B:$B,G$3,SKP!$A:$A,$A17,SKP!$C:$C,"*teenused*")</f>
        <v>4621.2569785146334</v>
      </c>
      <c r="H17" s="16">
        <f>SUMIFS(SKP!$F:$F,SKP!$B:$B,H$3,SKP!$A:$A,$A17,SKP!$C:$C,"*teenused*")</f>
        <v>5416.3994698815786</v>
      </c>
      <c r="I17" s="16">
        <f>SUMIFS(SKP!$F:$F,SKP!$B:$B,I$3,SKP!$A:$A,$A17,SKP!$C:$C,"*teenused*")</f>
        <v>5974.8549740139315</v>
      </c>
      <c r="L17" s="9" t="s">
        <v>15</v>
      </c>
      <c r="M17" s="11">
        <v>2012</v>
      </c>
      <c r="N17" s="12">
        <v>2015</v>
      </c>
      <c r="O17" s="12">
        <v>2017</v>
      </c>
      <c r="P17" s="11">
        <v>2019</v>
      </c>
    </row>
    <row r="18" spans="1:16" x14ac:dyDescent="0.25">
      <c r="A18" s="10" t="s">
        <v>14</v>
      </c>
      <c r="B18" s="16">
        <f>SUMIFS(SKP!$F:$F,SKP!$B:$B,B$3,SKP!$A:$A,$A18,SKP!$C:$C,"*teenused*")</f>
        <v>3257.0659488559891</v>
      </c>
      <c r="C18" s="16">
        <f>SUMIFS(SKP!$F:$F,SKP!$B:$B,C$3,SKP!$A:$A,$A18,SKP!$C:$C,"*teenused*")</f>
        <v>3251.9363802991779</v>
      </c>
      <c r="D18" s="16">
        <f>SUMIFS(SKP!$F:$F,SKP!$B:$B,D$3,SKP!$A:$A,$A18,SKP!$C:$C,"*teenused*")</f>
        <v>3203.7934541973314</v>
      </c>
      <c r="E18" s="16">
        <f>SUMIFS(SKP!$F:$F,SKP!$B:$B,E$3,SKP!$A:$A,$A18,SKP!$C:$C,"*teenused*")</f>
        <v>3149.041360183287</v>
      </c>
      <c r="F18" s="16">
        <f>SUMIFS(SKP!$F:$F,SKP!$B:$B,F$3,SKP!$A:$A,$A18,SKP!$C:$C,"*teenused*")</f>
        <v>3495.7171871780533</v>
      </c>
      <c r="G18" s="16">
        <f>SUMIFS(SKP!$F:$F,SKP!$B:$B,G$3,SKP!$A:$A,$A18,SKP!$C:$C,"*teenused*")</f>
        <v>3833.1592299656768</v>
      </c>
      <c r="H18" s="16">
        <f>SUMIFS(SKP!$F:$F,SKP!$B:$B,H$3,SKP!$A:$A,$A18,SKP!$C:$C,"*teenused*")</f>
        <v>4002.4354468214651</v>
      </c>
      <c r="I18" s="16">
        <f>SUMIFS(SKP!$F:$F,SKP!$B:$B,I$3,SKP!$A:$A,$A18,SKP!$C:$C,"*teenused*")</f>
        <v>4353.5856016991784</v>
      </c>
      <c r="L18" s="1" t="s">
        <v>0</v>
      </c>
      <c r="M18">
        <f t="shared" ref="M18:P18" si="1">HLOOKUP(M17,$B$3:$I$18,2,FALSE)</f>
        <v>13335.086044595326</v>
      </c>
      <c r="N18">
        <f t="shared" si="1"/>
        <v>15793.440247671564</v>
      </c>
      <c r="O18">
        <f t="shared" si="1"/>
        <v>18055.242757777793</v>
      </c>
      <c r="P18">
        <f t="shared" si="1"/>
        <v>21253.287719104635</v>
      </c>
    </row>
    <row r="19" spans="1:16" x14ac:dyDescent="0.25">
      <c r="L19" s="1" t="s">
        <v>2</v>
      </c>
    </row>
    <row r="20" spans="1:16" x14ac:dyDescent="0.25">
      <c r="L20" s="1" t="s">
        <v>4</v>
      </c>
    </row>
    <row r="21" spans="1:16" x14ac:dyDescent="0.25">
      <c r="L21" s="1" t="s">
        <v>6</v>
      </c>
    </row>
    <row r="22" spans="1:16" x14ac:dyDescent="0.25">
      <c r="A22" s="11" t="s">
        <v>24</v>
      </c>
      <c r="C22" s="11" t="s">
        <v>26</v>
      </c>
      <c r="L22" s="1" t="s">
        <v>10</v>
      </c>
    </row>
    <row r="23" spans="1:16" x14ac:dyDescent="0.25">
      <c r="L23" s="1" t="s">
        <v>11</v>
      </c>
    </row>
    <row r="24" spans="1:16" x14ac:dyDescent="0.25">
      <c r="B24" s="10">
        <v>2012</v>
      </c>
      <c r="C24" s="10">
        <v>2013</v>
      </c>
      <c r="D24" s="10">
        <v>2014</v>
      </c>
      <c r="E24" s="10">
        <v>2015</v>
      </c>
      <c r="F24" s="10">
        <v>2016</v>
      </c>
      <c r="G24" s="10">
        <v>2017</v>
      </c>
      <c r="H24" s="10">
        <v>2018</v>
      </c>
      <c r="I24" s="10">
        <v>2019</v>
      </c>
      <c r="L24" s="1" t="s">
        <v>13</v>
      </c>
    </row>
    <row r="25" spans="1:16" x14ac:dyDescent="0.25">
      <c r="A25" s="10" t="s">
        <v>0</v>
      </c>
      <c r="B25" s="17">
        <f>AVERAGEIFS(SKP!$F:$F,SKP!$A:$A,$A25,SKP!$B:$B,B$24,SKP!$C:$C,"*teenused*")</f>
        <v>13335.086044595326</v>
      </c>
      <c r="C25" s="17">
        <f>AVERAGEIFS(SKP!$F:$F,SKP!$A:$A,$A25,SKP!$B:$B,C$24,SKP!$C:$C,"*teenused*")</f>
        <v>14304.528256043044</v>
      </c>
      <c r="D25" s="17">
        <f>AVERAGEIFS(SKP!$F:$F,SKP!$A:$A,$A25,SKP!$B:$B,D$24,SKP!$C:$C,"*teenused*")</f>
        <v>15264.436648645436</v>
      </c>
      <c r="E25" s="17">
        <f>AVERAGEIFS(SKP!$F:$F,SKP!$A:$A,$A25,SKP!$B:$B,E$24,SKP!$C:$C,"*teenused*")</f>
        <v>15793.440247671564</v>
      </c>
      <c r="F25" s="17">
        <f>AVERAGEIFS(SKP!$F:$F,SKP!$A:$A,$A25,SKP!$B:$B,F$24,SKP!$C:$C,"*teenused*")</f>
        <v>16482.590474868332</v>
      </c>
      <c r="G25" s="17">
        <f>AVERAGEIFS(SKP!$F:$F,SKP!$A:$A,$A25,SKP!$B:$B,G$24,SKP!$C:$C,"*teenused*")</f>
        <v>18055.242757777793</v>
      </c>
      <c r="H25" s="17">
        <f>AVERAGEIFS(SKP!$F:$F,SKP!$A:$A,$A25,SKP!$B:$B,H$24,SKP!$C:$C,"*teenused*")</f>
        <v>19486.016180186904</v>
      </c>
      <c r="I25" s="17">
        <f>AVERAGEIFS(SKP!$F:$F,SKP!$A:$A,$A25,SKP!$B:$B,I$24,SKP!$C:$C,"*teenused*")</f>
        <v>21253.287719104635</v>
      </c>
      <c r="L25" s="1" t="s">
        <v>8</v>
      </c>
    </row>
    <row r="26" spans="1:16" x14ac:dyDescent="0.25">
      <c r="A26" s="10" t="s">
        <v>1</v>
      </c>
      <c r="B26" s="17">
        <f>AVERAGEIFS(SKP!$F:$F,SKP!$A:$A,$A26,SKP!$B:$B,B$24,SKP!$C:$C,"*teenused*")</f>
        <v>3237.8190255220416</v>
      </c>
      <c r="C26" s="17">
        <f>AVERAGEIFS(SKP!$F:$F,SKP!$A:$A,$A26,SKP!$B:$B,C$24,SKP!$C:$C,"*teenused*")</f>
        <v>3212.5492012039822</v>
      </c>
      <c r="D26" s="17">
        <f>AVERAGEIFS(SKP!$F:$F,SKP!$A:$A,$A26,SKP!$B:$B,D$24,SKP!$C:$C,"*teenused*")</f>
        <v>3143.5557107928748</v>
      </c>
      <c r="E26" s="17">
        <f>AVERAGEIFS(SKP!$F:$F,SKP!$A:$A,$A26,SKP!$B:$B,E$24,SKP!$C:$C,"*teenused*")</f>
        <v>3489.862502913074</v>
      </c>
      <c r="F26" s="17">
        <f>AVERAGEIFS(SKP!$F:$F,SKP!$A:$A,$A26,SKP!$B:$B,F$24,SKP!$C:$C,"*teenused*")</f>
        <v>3506.6324347454001</v>
      </c>
      <c r="G26" s="17">
        <f>AVERAGEIFS(SKP!$F:$F,SKP!$A:$A,$A26,SKP!$B:$B,G$24,SKP!$C:$C,"*teenused*")</f>
        <v>5152.651312265667</v>
      </c>
      <c r="H26" s="17">
        <f>AVERAGEIFS(SKP!$F:$F,SKP!$A:$A,$A26,SKP!$B:$B,H$24,SKP!$C:$C,"*teenused*")</f>
        <v>5608.8207094918507</v>
      </c>
      <c r="I26" s="17">
        <f>AVERAGEIFS(SKP!$F:$F,SKP!$A:$A,$A26,SKP!$B:$B,I$24,SKP!$C:$C,"*teenused*")</f>
        <v>6098.8601257057635</v>
      </c>
    </row>
    <row r="27" spans="1:16" x14ac:dyDescent="0.25">
      <c r="A27" s="10" t="s">
        <v>2</v>
      </c>
      <c r="B27" s="17">
        <f>AVERAGEIFS(SKP!$F:$F,SKP!$A:$A,$A27,SKP!$B:$B,B$24,SKP!$C:$C,"*teenused*")</f>
        <v>3096.1643550443673</v>
      </c>
      <c r="C27" s="17">
        <f>AVERAGEIFS(SKP!$F:$F,SKP!$A:$A,$A27,SKP!$B:$B,C$24,SKP!$C:$C,"*teenused*")</f>
        <v>2969.0801729983082</v>
      </c>
      <c r="D27" s="17">
        <f>AVERAGEIFS(SKP!$F:$F,SKP!$A:$A,$A27,SKP!$B:$B,D$24,SKP!$C:$C,"*teenused*")</f>
        <v>3128.5162861328713</v>
      </c>
      <c r="E27" s="17">
        <f>AVERAGEIFS(SKP!$F:$F,SKP!$A:$A,$A27,SKP!$B:$B,E$24,SKP!$C:$C,"*teenused*")</f>
        <v>3249.7272979803111</v>
      </c>
      <c r="F27" s="17">
        <f>AVERAGEIFS(SKP!$F:$F,SKP!$A:$A,$A27,SKP!$B:$B,F$24,SKP!$C:$C,"*teenused*")</f>
        <v>3279.5926446698427</v>
      </c>
      <c r="G27" s="17">
        <f>AVERAGEIFS(SKP!$F:$F,SKP!$A:$A,$A27,SKP!$B:$B,G$24,SKP!$C:$C,"*teenused*")</f>
        <v>3426.396997497915</v>
      </c>
      <c r="H27" s="17">
        <f>AVERAGEIFS(SKP!$F:$F,SKP!$A:$A,$A27,SKP!$B:$B,H$24,SKP!$C:$C,"*teenused*")</f>
        <v>3867.4728422027106</v>
      </c>
      <c r="I27" s="17">
        <f>AVERAGEIFS(SKP!$F:$F,SKP!$A:$A,$A27,SKP!$B:$B,I$24,SKP!$C:$C,"*teenused*")</f>
        <v>4242.9536112742217</v>
      </c>
    </row>
    <row r="28" spans="1:16" x14ac:dyDescent="0.25">
      <c r="A28" s="10" t="s">
        <v>3</v>
      </c>
      <c r="B28" s="17">
        <f>AVERAGEIFS(SKP!$F:$F,SKP!$A:$A,$A28,SKP!$B:$B,B$24,SKP!$C:$C,"*teenused*")</f>
        <v>2353.0515844464603</v>
      </c>
      <c r="C28" s="17">
        <f>AVERAGEIFS(SKP!$F:$F,SKP!$A:$A,$A28,SKP!$B:$B,C$24,SKP!$C:$C,"*teenused*")</f>
        <v>2385.158451261595</v>
      </c>
      <c r="D28" s="17">
        <f>AVERAGEIFS(SKP!$F:$F,SKP!$A:$A,$A28,SKP!$B:$B,D$24,SKP!$C:$C,"*teenused*")</f>
        <v>2294.4292823888263</v>
      </c>
      <c r="E28" s="17">
        <f>AVERAGEIFS(SKP!$F:$F,SKP!$A:$A,$A28,SKP!$B:$B,E$24,SKP!$C:$C,"*teenused*")</f>
        <v>2624.4285204759899</v>
      </c>
      <c r="F28" s="17">
        <f>AVERAGEIFS(SKP!$F:$F,SKP!$A:$A,$A28,SKP!$B:$B,F$24,SKP!$C:$C,"*teenused*")</f>
        <v>2503.3548469550769</v>
      </c>
      <c r="G28" s="17">
        <f>AVERAGEIFS(SKP!$F:$F,SKP!$A:$A,$A28,SKP!$B:$B,G$24,SKP!$C:$C,"*teenused*")</f>
        <v>3292.4773022049285</v>
      </c>
      <c r="H28" s="17">
        <f>AVERAGEIFS(SKP!$F:$F,SKP!$A:$A,$A28,SKP!$B:$B,H$24,SKP!$C:$C,"*teenused*")</f>
        <v>3955.4929770939934</v>
      </c>
      <c r="I28" s="17">
        <f>AVERAGEIFS(SKP!$F:$F,SKP!$A:$A,$A28,SKP!$B:$B,I$24,SKP!$C:$C,"*teenused*")</f>
        <v>4348.5069951973273</v>
      </c>
    </row>
    <row r="29" spans="1:16" ht="15.75" x14ac:dyDescent="0.25">
      <c r="A29" s="10" t="s">
        <v>4</v>
      </c>
      <c r="B29" s="17">
        <f>AVERAGEIFS(SKP!$F:$F,SKP!$A:$A,$A29,SKP!$B:$B,B$24,SKP!$C:$C,"*teenused*")</f>
        <v>3273.6187668247662</v>
      </c>
      <c r="C29" s="17">
        <f>AVERAGEIFS(SKP!$F:$F,SKP!$A:$A,$A29,SKP!$B:$B,C$24,SKP!$C:$C,"*teenused*")</f>
        <v>3274.0271083362986</v>
      </c>
      <c r="D29" s="17">
        <f>AVERAGEIFS(SKP!$F:$F,SKP!$A:$A,$A29,SKP!$B:$B,D$24,SKP!$C:$C,"*teenused*")</f>
        <v>3430.4026294165983</v>
      </c>
      <c r="E29" s="17">
        <f>AVERAGEIFS(SKP!$F:$F,SKP!$A:$A,$A29,SKP!$B:$B,E$24,SKP!$C:$C,"*teenused*")</f>
        <v>3467.4017735560797</v>
      </c>
      <c r="F29" s="17">
        <f>AVERAGEIFS(SKP!$F:$F,SKP!$A:$A,$A29,SKP!$B:$B,F$24,SKP!$C:$C,"*teenused*")</f>
        <v>3558.8915301703082</v>
      </c>
      <c r="G29" s="17">
        <f>AVERAGEIFS(SKP!$F:$F,SKP!$A:$A,$A29,SKP!$B:$B,G$24,SKP!$C:$C,"*teenused*")</f>
        <v>3946.6060965172164</v>
      </c>
      <c r="H29" s="17">
        <f>AVERAGEIFS(SKP!$F:$F,SKP!$A:$A,$A29,SKP!$B:$B,H$24,SKP!$C:$C,"*teenused*")</f>
        <v>4594.4359283780695</v>
      </c>
      <c r="I29" s="17">
        <f>AVERAGEIFS(SKP!$F:$F,SKP!$A:$A,$A29,SKP!$B:$B,I$24,SKP!$C:$C,"*teenused*")</f>
        <v>5090.4708446146733</v>
      </c>
      <c r="L29" s="18" t="s">
        <v>33</v>
      </c>
      <c r="M29" s="23" t="s">
        <v>78</v>
      </c>
    </row>
    <row r="30" spans="1:16" x14ac:dyDescent="0.25">
      <c r="A30" s="10" t="s">
        <v>5</v>
      </c>
      <c r="B30" s="17">
        <f>AVERAGEIFS(SKP!$F:$F,SKP!$A:$A,$A30,SKP!$B:$B,B$24,SKP!$C:$C,"*teenused*")</f>
        <v>3690.870866014393</v>
      </c>
      <c r="C30" s="17">
        <f>AVERAGEIFS(SKP!$F:$F,SKP!$A:$A,$A30,SKP!$B:$B,C$24,SKP!$C:$C,"*teenused*")</f>
        <v>3839.249451709853</v>
      </c>
      <c r="D30" s="17">
        <f>AVERAGEIFS(SKP!$F:$F,SKP!$A:$A,$A30,SKP!$B:$B,D$24,SKP!$C:$C,"*teenused*")</f>
        <v>3890.1451301237512</v>
      </c>
      <c r="E30" s="17">
        <f>AVERAGEIFS(SKP!$F:$F,SKP!$A:$A,$A30,SKP!$B:$B,E$24,SKP!$C:$C,"*teenused*")</f>
        <v>3852.0980473618611</v>
      </c>
      <c r="F30" s="17">
        <f>AVERAGEIFS(SKP!$F:$F,SKP!$A:$A,$A30,SKP!$B:$B,F$24,SKP!$C:$C,"*teenused*")</f>
        <v>3632.2213181448333</v>
      </c>
      <c r="G30" s="17">
        <f>AVERAGEIFS(SKP!$F:$F,SKP!$A:$A,$A30,SKP!$B:$B,G$24,SKP!$C:$C,"*teenused*")</f>
        <v>3948.3971853010166</v>
      </c>
      <c r="H30" s="17">
        <f>AVERAGEIFS(SKP!$F:$F,SKP!$A:$A,$A30,SKP!$B:$B,H$24,SKP!$C:$C,"*teenused*")</f>
        <v>5118.6670541509247</v>
      </c>
      <c r="I30" s="17">
        <f>AVERAGEIFS(SKP!$F:$F,SKP!$A:$A,$A30,SKP!$B:$B,I$24,SKP!$C:$C,"*teenused*")</f>
        <v>5584.4345833130146</v>
      </c>
    </row>
    <row r="31" spans="1:16" x14ac:dyDescent="0.25">
      <c r="A31" s="10" t="s">
        <v>6</v>
      </c>
      <c r="B31" s="17">
        <f>AVERAGEIFS(SKP!$F:$F,SKP!$A:$A,$A31,SKP!$B:$B,B$24,SKP!$C:$C,"*teenused*")</f>
        <v>3596.6576184713999</v>
      </c>
      <c r="C31" s="17">
        <f>AVERAGEIFS(SKP!$F:$F,SKP!$A:$A,$A31,SKP!$B:$B,C$24,SKP!$C:$C,"*teenused*")</f>
        <v>3224.3299514194123</v>
      </c>
      <c r="D31" s="17">
        <f>AVERAGEIFS(SKP!$F:$F,SKP!$A:$A,$A31,SKP!$B:$B,D$24,SKP!$C:$C,"*teenused*")</f>
        <v>3165.1645603611769</v>
      </c>
      <c r="E31" s="17">
        <f>AVERAGEIFS(SKP!$F:$F,SKP!$A:$A,$A31,SKP!$B:$B,E$24,SKP!$C:$C,"*teenused*")</f>
        <v>3436.711326411355</v>
      </c>
      <c r="F31" s="17">
        <f>AVERAGEIFS(SKP!$F:$F,SKP!$A:$A,$A31,SKP!$B:$B,F$24,SKP!$C:$C,"*teenused*")</f>
        <v>3521.9533522794154</v>
      </c>
      <c r="G31" s="17">
        <f>AVERAGEIFS(SKP!$F:$F,SKP!$A:$A,$A31,SKP!$B:$B,G$24,SKP!$C:$C,"*teenused*")</f>
        <v>3913.9594943591137</v>
      </c>
      <c r="H31" s="17">
        <f>AVERAGEIFS(SKP!$F:$F,SKP!$A:$A,$A31,SKP!$B:$B,H$24,SKP!$C:$C,"*teenused*")</f>
        <v>4043.4179057048718</v>
      </c>
      <c r="I31" s="17">
        <f>AVERAGEIFS(SKP!$F:$F,SKP!$A:$A,$A31,SKP!$B:$B,I$24,SKP!$C:$C,"*teenused*")</f>
        <v>4385.67214496418</v>
      </c>
      <c r="L31" s="9" t="s">
        <v>15</v>
      </c>
      <c r="M31" s="11">
        <v>2012</v>
      </c>
      <c r="N31" s="12">
        <v>2015</v>
      </c>
      <c r="O31" s="12">
        <v>2017</v>
      </c>
      <c r="P31" s="11">
        <v>2019</v>
      </c>
    </row>
    <row r="32" spans="1:16" x14ac:dyDescent="0.25">
      <c r="A32" s="10" t="s">
        <v>7</v>
      </c>
      <c r="B32" s="17">
        <f>AVERAGEIFS(SKP!$F:$F,SKP!$A:$A,$A32,SKP!$B:$B,B$24,SKP!$C:$C,"*teenused*")</f>
        <v>2350.6743737957609</v>
      </c>
      <c r="C32" s="17">
        <f>AVERAGEIFS(SKP!$F:$F,SKP!$A:$A,$A32,SKP!$B:$B,C$24,SKP!$C:$C,"*teenused*")</f>
        <v>2927.4518262870292</v>
      </c>
      <c r="D32" s="17">
        <f>AVERAGEIFS(SKP!$F:$F,SKP!$A:$A,$A32,SKP!$B:$B,D$24,SKP!$C:$C,"*teenused*")</f>
        <v>2967.6929199377737</v>
      </c>
      <c r="E32" s="17">
        <f>AVERAGEIFS(SKP!$F:$F,SKP!$A:$A,$A32,SKP!$B:$B,E$24,SKP!$C:$C,"*teenused*")</f>
        <v>3293.607405787594</v>
      </c>
      <c r="F32" s="17">
        <f>AVERAGEIFS(SKP!$F:$F,SKP!$A:$A,$A32,SKP!$B:$B,F$24,SKP!$C:$C,"*teenused*")</f>
        <v>3252.1794599192003</v>
      </c>
      <c r="G32" s="17">
        <f>AVERAGEIFS(SKP!$F:$F,SKP!$A:$A,$A32,SKP!$B:$B,G$24,SKP!$C:$C,"*teenused*")</f>
        <v>3542.5383542538352</v>
      </c>
      <c r="H32" s="17">
        <f>AVERAGEIFS(SKP!$F:$F,SKP!$A:$A,$A32,SKP!$B:$B,H$24,SKP!$C:$C,"*teenused*")</f>
        <v>3975.0889679715301</v>
      </c>
      <c r="I32" s="17">
        <f>AVERAGEIFS(SKP!$F:$F,SKP!$A:$A,$A32,SKP!$B:$B,I$24,SKP!$C:$C,"*teenused*")</f>
        <v>4368.1516436055344</v>
      </c>
      <c r="L32" s="1" t="s">
        <v>0</v>
      </c>
      <c r="M32">
        <f>_xlfn.XLOOKUP(M31,$B$3:$I$3,$B$4:$I$4)</f>
        <v>13335.086044595326</v>
      </c>
      <c r="N32">
        <f t="shared" ref="N32:P32" si="2">_xlfn.XLOOKUP(N31,$B$3:$I$3,$B$4:$I$4)</f>
        <v>15793.440247671564</v>
      </c>
      <c r="O32">
        <f t="shared" si="2"/>
        <v>18055.242757777793</v>
      </c>
      <c r="P32">
        <f t="shared" si="2"/>
        <v>21253.287719104635</v>
      </c>
    </row>
    <row r="33" spans="1:16" x14ac:dyDescent="0.25">
      <c r="A33" s="10" t="s">
        <v>8</v>
      </c>
      <c r="B33" s="17">
        <f>AVERAGEIFS(SKP!$F:$F,SKP!$A:$A,$A33,SKP!$B:$B,B$24,SKP!$C:$C,"*teenused*")</f>
        <v>4578.1390719059582</v>
      </c>
      <c r="C33" s="17">
        <f>AVERAGEIFS(SKP!$F:$F,SKP!$A:$A,$A33,SKP!$B:$B,C$24,SKP!$C:$C,"*teenused*")</f>
        <v>4589.1941632706721</v>
      </c>
      <c r="D33" s="17">
        <f>AVERAGEIFS(SKP!$F:$F,SKP!$A:$A,$A33,SKP!$B:$B,D$24,SKP!$C:$C,"*teenused*")</f>
        <v>4793.7316640307135</v>
      </c>
      <c r="E33" s="17">
        <f>AVERAGEIFS(SKP!$F:$F,SKP!$A:$A,$A33,SKP!$B:$B,E$24,SKP!$C:$C,"*teenused*")</f>
        <v>5217.914000170008</v>
      </c>
      <c r="F33" s="17">
        <f>AVERAGEIFS(SKP!$F:$F,SKP!$A:$A,$A33,SKP!$B:$B,F$24,SKP!$C:$C,"*teenused*")</f>
        <v>5566.3457715339109</v>
      </c>
      <c r="G33" s="17">
        <f>AVERAGEIFS(SKP!$F:$F,SKP!$A:$A,$A33,SKP!$B:$B,G$24,SKP!$C:$C,"*teenused*")</f>
        <v>5831.3442781850126</v>
      </c>
      <c r="H33" s="17">
        <f>AVERAGEIFS(SKP!$F:$F,SKP!$A:$A,$A33,SKP!$B:$B,H$24,SKP!$C:$C,"*teenused*")</f>
        <v>6584.9619851672187</v>
      </c>
      <c r="I33" s="17">
        <f>AVERAGEIFS(SKP!$F:$F,SKP!$A:$A,$A33,SKP!$B:$B,I$24,SKP!$C:$C,"*teenused*")</f>
        <v>7086.1551350973959</v>
      </c>
    </row>
    <row r="34" spans="1:16" x14ac:dyDescent="0.25">
      <c r="A34" s="10" t="s">
        <v>9</v>
      </c>
      <c r="B34" s="17">
        <f>AVERAGEIFS(SKP!$F:$F,SKP!$A:$A,$A34,SKP!$B:$B,B$24,SKP!$C:$C,"*teenused*")</f>
        <v>2725.4034870292653</v>
      </c>
      <c r="C34" s="17">
        <f>AVERAGEIFS(SKP!$F:$F,SKP!$A:$A,$A34,SKP!$B:$B,C$24,SKP!$C:$C,"*teenused*")</f>
        <v>3559.8391741994355</v>
      </c>
      <c r="D34" s="17">
        <f>AVERAGEIFS(SKP!$F:$F,SKP!$A:$A,$A34,SKP!$B:$B,D$24,SKP!$C:$C,"*teenused*")</f>
        <v>3610.8547698696507</v>
      </c>
      <c r="E34" s="17">
        <f>AVERAGEIFS(SKP!$F:$F,SKP!$A:$A,$A34,SKP!$B:$B,E$24,SKP!$C:$C,"*teenused*")</f>
        <v>3849.1694738064821</v>
      </c>
      <c r="F34" s="17">
        <f>AVERAGEIFS(SKP!$F:$F,SKP!$A:$A,$A34,SKP!$B:$B,F$24,SKP!$C:$C,"*teenused*")</f>
        <v>4026.8829799695445</v>
      </c>
      <c r="G34" s="17">
        <f>AVERAGEIFS(SKP!$F:$F,SKP!$A:$A,$A34,SKP!$B:$B,G$24,SKP!$C:$C,"*teenused*")</f>
        <v>4539.8269033299102</v>
      </c>
      <c r="H34" s="17">
        <f>AVERAGEIFS(SKP!$F:$F,SKP!$A:$A,$A34,SKP!$B:$B,H$24,SKP!$C:$C,"*teenused*")</f>
        <v>5388.750412925313</v>
      </c>
      <c r="I34" s="17">
        <f>AVERAGEIFS(SKP!$F:$F,SKP!$A:$A,$A34,SKP!$B:$B,I$24,SKP!$C:$C,"*teenused*")</f>
        <v>5838.0114676833482</v>
      </c>
    </row>
    <row r="35" spans="1:16" x14ac:dyDescent="0.25">
      <c r="A35" s="10" t="s">
        <v>10</v>
      </c>
      <c r="B35" s="17">
        <f>AVERAGEIFS(SKP!$F:$F,SKP!$A:$A,$A35,SKP!$B:$B,B$24,SKP!$C:$C,"*teenused*")</f>
        <v>4601.2250667504322</v>
      </c>
      <c r="C35" s="17">
        <f>AVERAGEIFS(SKP!$F:$F,SKP!$A:$A,$A35,SKP!$B:$B,C$24,SKP!$C:$C,"*teenused*")</f>
        <v>4950.1807323589501</v>
      </c>
      <c r="D35" s="17">
        <f>AVERAGEIFS(SKP!$F:$F,SKP!$A:$A,$A35,SKP!$B:$B,D$24,SKP!$C:$C,"*teenused*")</f>
        <v>5069.593147751606</v>
      </c>
      <c r="E35" s="17">
        <f>AVERAGEIFS(SKP!$F:$F,SKP!$A:$A,$A35,SKP!$B:$B,E$24,SKP!$C:$C,"*teenused*")</f>
        <v>5655.3964549296661</v>
      </c>
      <c r="F35" s="17">
        <f>AVERAGEIFS(SKP!$F:$F,SKP!$A:$A,$A35,SKP!$B:$B,F$24,SKP!$C:$C,"*teenused*")</f>
        <v>7466.3241838654758</v>
      </c>
      <c r="G35" s="17">
        <f>AVERAGEIFS(SKP!$F:$F,SKP!$A:$A,$A35,SKP!$B:$B,G$24,SKP!$C:$C,"*teenused*")</f>
        <v>6402.2577836490827</v>
      </c>
      <c r="H35" s="17">
        <f>AVERAGEIFS(SKP!$F:$F,SKP!$A:$A,$A35,SKP!$B:$B,H$24,SKP!$C:$C,"*teenused*")</f>
        <v>7297.703951129969</v>
      </c>
      <c r="I35" s="17">
        <f>AVERAGEIFS(SKP!$F:$F,SKP!$A:$A,$A35,SKP!$B:$B,I$24,SKP!$C:$C,"*teenused*")</f>
        <v>7845.8378639603725</v>
      </c>
      <c r="L35" s="18" t="s">
        <v>34</v>
      </c>
      <c r="N35" s="23" t="s">
        <v>79</v>
      </c>
    </row>
    <row r="36" spans="1:16" x14ac:dyDescent="0.25">
      <c r="A36" s="10" t="s">
        <v>11</v>
      </c>
      <c r="B36" s="17">
        <f>AVERAGEIFS(SKP!$F:$F,SKP!$A:$A,$A36,SKP!$B:$B,B$24,SKP!$C:$C,"*teenused*")</f>
        <v>6992.1617941216718</v>
      </c>
      <c r="C36" s="17">
        <f>AVERAGEIFS(SKP!$F:$F,SKP!$A:$A,$A36,SKP!$B:$B,C$24,SKP!$C:$C,"*teenused*")</f>
        <v>7252.6453298497718</v>
      </c>
      <c r="D36" s="17">
        <f>AVERAGEIFS(SKP!$F:$F,SKP!$A:$A,$A36,SKP!$B:$B,D$24,SKP!$C:$C,"*teenused*")</f>
        <v>7755.0135358898206</v>
      </c>
      <c r="E36" s="17">
        <f>AVERAGEIFS(SKP!$F:$F,SKP!$A:$A,$A36,SKP!$B:$B,E$24,SKP!$C:$C,"*teenused*")</f>
        <v>8128.5796389147627</v>
      </c>
      <c r="F36" s="17">
        <f>AVERAGEIFS(SKP!$F:$F,SKP!$A:$A,$A36,SKP!$B:$B,F$24,SKP!$C:$C,"*teenused*")</f>
        <v>9359.3236002013746</v>
      </c>
      <c r="G36" s="17">
        <f>AVERAGEIFS(SKP!$F:$F,SKP!$A:$A,$A36,SKP!$B:$B,G$24,SKP!$C:$C,"*teenused*")</f>
        <v>10273.170731707318</v>
      </c>
      <c r="H36" s="17">
        <f>AVERAGEIFS(SKP!$F:$F,SKP!$A:$A,$A36,SKP!$B:$B,H$24,SKP!$C:$C,"*teenused*")</f>
        <v>10974.245973451913</v>
      </c>
      <c r="I36" s="17">
        <f>AVERAGEIFS(SKP!$F:$F,SKP!$A:$A,$A36,SKP!$B:$B,I$24,SKP!$C:$C,"*teenused*")</f>
        <v>12031.481856749708</v>
      </c>
    </row>
    <row r="37" spans="1:16" x14ac:dyDescent="0.25">
      <c r="A37" s="10" t="s">
        <v>12</v>
      </c>
      <c r="B37" s="17">
        <f>AVERAGEIFS(SKP!$F:$F,SKP!$A:$A,$A37,SKP!$B:$B,B$24,SKP!$C:$C,"*teenused*")</f>
        <v>2528.3249645937944</v>
      </c>
      <c r="C37" s="17">
        <f>AVERAGEIFS(SKP!$F:$F,SKP!$A:$A,$A37,SKP!$B:$B,C$24,SKP!$C:$C,"*teenused*")</f>
        <v>2718.5354691075513</v>
      </c>
      <c r="D37" s="17">
        <f>AVERAGEIFS(SKP!$F:$F,SKP!$A:$A,$A37,SKP!$B:$B,D$24,SKP!$C:$C,"*teenused*")</f>
        <v>2888.0567338282081</v>
      </c>
      <c r="E37" s="17">
        <f>AVERAGEIFS(SKP!$F:$F,SKP!$A:$A,$A37,SKP!$B:$B,E$24,SKP!$C:$C,"*teenused*")</f>
        <v>3109.8049692759819</v>
      </c>
      <c r="F37" s="17">
        <f>AVERAGEIFS(SKP!$F:$F,SKP!$A:$A,$A37,SKP!$B:$B,F$24,SKP!$C:$C,"*teenused*")</f>
        <v>4242.5632289346086</v>
      </c>
      <c r="G37" s="17">
        <f>AVERAGEIFS(SKP!$F:$F,SKP!$A:$A,$A37,SKP!$B:$B,G$24,SKP!$C:$C,"*teenused*")</f>
        <v>3395.4926206621458</v>
      </c>
      <c r="H37" s="17">
        <f>AVERAGEIFS(SKP!$F:$F,SKP!$A:$A,$A37,SKP!$B:$B,H$24,SKP!$C:$C,"*teenused*")</f>
        <v>3855.3838641040848</v>
      </c>
      <c r="I37" s="17">
        <f>AVERAGEIFS(SKP!$F:$F,SKP!$A:$A,$A37,SKP!$B:$B,I$24,SKP!$C:$C,"*teenused*")</f>
        <v>4176.2425096933384</v>
      </c>
      <c r="L37" s="9" t="s">
        <v>15</v>
      </c>
      <c r="M37" s="11">
        <v>2012</v>
      </c>
      <c r="N37" s="12">
        <v>2015</v>
      </c>
      <c r="O37" s="12">
        <v>2017</v>
      </c>
      <c r="P37" s="11">
        <v>2019</v>
      </c>
    </row>
    <row r="38" spans="1:16" x14ac:dyDescent="0.25">
      <c r="A38" s="10" t="s">
        <v>13</v>
      </c>
      <c r="B38" s="17">
        <f>AVERAGEIFS(SKP!$F:$F,SKP!$A:$A,$A38,SKP!$B:$B,B$24,SKP!$C:$C,"*teenused*")</f>
        <v>3316.1879680684719</v>
      </c>
      <c r="C38" s="17">
        <f>AVERAGEIFS(SKP!$F:$F,SKP!$A:$A,$A38,SKP!$B:$B,C$24,SKP!$C:$C,"*teenused*")</f>
        <v>3990.6912959461424</v>
      </c>
      <c r="D38" s="17">
        <f>AVERAGEIFS(SKP!$F:$F,SKP!$A:$A,$A38,SKP!$B:$B,D$24,SKP!$C:$C,"*teenused*")</f>
        <v>3941.1492122335494</v>
      </c>
      <c r="E38" s="17">
        <f>AVERAGEIFS(SKP!$F:$F,SKP!$A:$A,$A38,SKP!$B:$B,E$24,SKP!$C:$C,"*teenused*")</f>
        <v>3984.6841097638799</v>
      </c>
      <c r="F38" s="17">
        <f>AVERAGEIFS(SKP!$F:$F,SKP!$A:$A,$A38,SKP!$B:$B,F$24,SKP!$C:$C,"*teenused*")</f>
        <v>4078.323198127599</v>
      </c>
      <c r="G38" s="17">
        <f>AVERAGEIFS(SKP!$F:$F,SKP!$A:$A,$A38,SKP!$B:$B,G$24,SKP!$C:$C,"*teenused*")</f>
        <v>4621.2569785146334</v>
      </c>
      <c r="H38" s="17">
        <f>AVERAGEIFS(SKP!$F:$F,SKP!$A:$A,$A38,SKP!$B:$B,H$24,SKP!$C:$C,"*teenused*")</f>
        <v>5416.3994698815786</v>
      </c>
      <c r="I38" s="17">
        <f>AVERAGEIFS(SKP!$F:$F,SKP!$A:$A,$A38,SKP!$B:$B,I$24,SKP!$C:$C,"*teenused*")</f>
        <v>5974.8549740139315</v>
      </c>
      <c r="L38" s="1" t="s">
        <v>0</v>
      </c>
      <c r="M38">
        <f t="shared" ref="M38:P45" si="3">VLOOKUP($L38,$A$4:$I$18,MATCH(M$37,$A$3:$I$3,0),FALSE)</f>
        <v>13335.086044595326</v>
      </c>
      <c r="N38">
        <f t="shared" si="3"/>
        <v>15793.440247671564</v>
      </c>
      <c r="O38">
        <f t="shared" si="3"/>
        <v>18055.242757777793</v>
      </c>
      <c r="P38">
        <f t="shared" si="3"/>
        <v>21253.287719104635</v>
      </c>
    </row>
    <row r="39" spans="1:16" x14ac:dyDescent="0.25">
      <c r="A39" s="10" t="s">
        <v>14</v>
      </c>
      <c r="B39" s="17">
        <f>AVERAGEIFS(SKP!$F:$F,SKP!$A:$A,$A39,SKP!$B:$B,B$24,SKP!$C:$C,"*teenused*")</f>
        <v>3257.0659488559891</v>
      </c>
      <c r="C39" s="17">
        <f>AVERAGEIFS(SKP!$F:$F,SKP!$A:$A,$A39,SKP!$B:$B,C$24,SKP!$C:$C,"*teenused*")</f>
        <v>3251.9363802991779</v>
      </c>
      <c r="D39" s="17">
        <f>AVERAGEIFS(SKP!$F:$F,SKP!$A:$A,$A39,SKP!$B:$B,D$24,SKP!$C:$C,"*teenused*")</f>
        <v>3203.7934541973314</v>
      </c>
      <c r="E39" s="17">
        <f>AVERAGEIFS(SKP!$F:$F,SKP!$A:$A,$A39,SKP!$B:$B,E$24,SKP!$C:$C,"*teenused*")</f>
        <v>3149.041360183287</v>
      </c>
      <c r="F39" s="17">
        <f>AVERAGEIFS(SKP!$F:$F,SKP!$A:$A,$A39,SKP!$B:$B,F$24,SKP!$C:$C,"*teenused*")</f>
        <v>3495.7171871780533</v>
      </c>
      <c r="G39" s="17">
        <f>AVERAGEIFS(SKP!$F:$F,SKP!$A:$A,$A39,SKP!$B:$B,G$24,SKP!$C:$C,"*teenused*")</f>
        <v>3833.1592299656768</v>
      </c>
      <c r="H39" s="17">
        <f>AVERAGEIFS(SKP!$F:$F,SKP!$A:$A,$A39,SKP!$B:$B,H$24,SKP!$C:$C,"*teenused*")</f>
        <v>4002.4354468214651</v>
      </c>
      <c r="I39" s="17">
        <f>AVERAGEIFS(SKP!$F:$F,SKP!$A:$A,$A39,SKP!$B:$B,I$24,SKP!$C:$C,"*teenused*")</f>
        <v>4353.5856016991784</v>
      </c>
      <c r="L39" s="1" t="s">
        <v>2</v>
      </c>
      <c r="M39">
        <f t="shared" si="3"/>
        <v>3096.1643550443673</v>
      </c>
      <c r="N39">
        <f t="shared" si="3"/>
        <v>3249.7272979803111</v>
      </c>
      <c r="O39">
        <f t="shared" si="3"/>
        <v>3426.396997497915</v>
      </c>
      <c r="P39">
        <f t="shared" si="3"/>
        <v>4242.9536112742217</v>
      </c>
    </row>
    <row r="40" spans="1:16" x14ac:dyDescent="0.25">
      <c r="L40" s="1" t="s">
        <v>4</v>
      </c>
      <c r="M40">
        <f t="shared" si="3"/>
        <v>3273.6187668247662</v>
      </c>
      <c r="N40">
        <f t="shared" si="3"/>
        <v>3467.4017735560797</v>
      </c>
      <c r="O40">
        <f t="shared" si="3"/>
        <v>3946.6060965172164</v>
      </c>
      <c r="P40">
        <f t="shared" si="3"/>
        <v>5090.4708446146733</v>
      </c>
    </row>
    <row r="41" spans="1:16" x14ac:dyDescent="0.25">
      <c r="L41" s="1" t="s">
        <v>6</v>
      </c>
      <c r="M41">
        <f t="shared" si="3"/>
        <v>3596.6576184713999</v>
      </c>
      <c r="N41">
        <f t="shared" si="3"/>
        <v>3436.711326411355</v>
      </c>
      <c r="O41">
        <f t="shared" si="3"/>
        <v>3913.9594943591137</v>
      </c>
      <c r="P41">
        <f t="shared" si="3"/>
        <v>4385.67214496418</v>
      </c>
    </row>
    <row r="42" spans="1:16" x14ac:dyDescent="0.25">
      <c r="L42" s="1" t="s">
        <v>10</v>
      </c>
      <c r="M42">
        <f t="shared" si="3"/>
        <v>4601.2250667504322</v>
      </c>
      <c r="N42">
        <f t="shared" si="3"/>
        <v>5655.3964549296661</v>
      </c>
      <c r="O42">
        <f t="shared" si="3"/>
        <v>6402.2577836490827</v>
      </c>
      <c r="P42">
        <f t="shared" si="3"/>
        <v>7845.8378639603725</v>
      </c>
    </row>
    <row r="43" spans="1:16" x14ac:dyDescent="0.25">
      <c r="L43" s="1" t="s">
        <v>11</v>
      </c>
      <c r="M43">
        <f t="shared" si="3"/>
        <v>6992.1617941216718</v>
      </c>
      <c r="N43">
        <f t="shared" si="3"/>
        <v>8128.5796389147627</v>
      </c>
      <c r="O43">
        <f t="shared" si="3"/>
        <v>10273.170731707318</v>
      </c>
      <c r="P43">
        <f t="shared" si="3"/>
        <v>12031.481856749708</v>
      </c>
    </row>
    <row r="44" spans="1:16" x14ac:dyDescent="0.25">
      <c r="L44" s="1" t="s">
        <v>13</v>
      </c>
      <c r="M44">
        <f t="shared" si="3"/>
        <v>3316.1879680684719</v>
      </c>
      <c r="N44">
        <f t="shared" si="3"/>
        <v>3984.6841097638799</v>
      </c>
      <c r="O44">
        <f t="shared" si="3"/>
        <v>4621.2569785146334</v>
      </c>
      <c r="P44">
        <f t="shared" si="3"/>
        <v>5974.8549740139315</v>
      </c>
    </row>
    <row r="45" spans="1:16" x14ac:dyDescent="0.25">
      <c r="L45" s="1" t="s">
        <v>8</v>
      </c>
      <c r="M45">
        <f t="shared" si="3"/>
        <v>4578.1390719059582</v>
      </c>
      <c r="N45">
        <f t="shared" si="3"/>
        <v>5217.914000170008</v>
      </c>
      <c r="O45">
        <f t="shared" si="3"/>
        <v>5831.3442781850126</v>
      </c>
      <c r="P45">
        <f t="shared" si="3"/>
        <v>7086.1551350973959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3AFA-21CB-4D35-B86C-060AA14F7839}">
  <dimension ref="A1:I16"/>
  <sheetViews>
    <sheetView zoomScale="80" zoomScaleNormal="80" workbookViewId="0"/>
  </sheetViews>
  <sheetFormatPr defaultRowHeight="15" x14ac:dyDescent="0.25"/>
  <cols>
    <col min="1" max="1" width="19.42578125" bestFit="1" customWidth="1"/>
    <col min="8" max="8" width="9.85546875" customWidth="1"/>
  </cols>
  <sheetData>
    <row r="1" spans="1:9" x14ac:dyDescent="0.2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</row>
    <row r="2" spans="1:9" x14ac:dyDescent="0.25">
      <c r="A2" s="2" t="s">
        <v>0</v>
      </c>
      <c r="B2" s="3">
        <v>566741</v>
      </c>
      <c r="C2" s="3">
        <v>567967</v>
      </c>
      <c r="D2" s="3">
        <v>572103</v>
      </c>
      <c r="E2" s="3">
        <v>575601</v>
      </c>
      <c r="F2" s="3">
        <v>576265</v>
      </c>
      <c r="G2" s="3">
        <v>582556</v>
      </c>
      <c r="H2" s="3">
        <v>589610</v>
      </c>
      <c r="I2" s="3">
        <v>598059</v>
      </c>
    </row>
    <row r="3" spans="1:9" x14ac:dyDescent="0.25">
      <c r="A3" s="2" t="s">
        <v>1</v>
      </c>
      <c r="B3" s="3">
        <v>8620</v>
      </c>
      <c r="C3" s="3">
        <v>8638</v>
      </c>
      <c r="D3" s="3">
        <v>8589</v>
      </c>
      <c r="E3" s="3">
        <v>8582</v>
      </c>
      <c r="F3" s="3">
        <v>9348</v>
      </c>
      <c r="G3" s="3">
        <v>9335</v>
      </c>
      <c r="H3" s="3">
        <v>9387</v>
      </c>
      <c r="I3" s="3">
        <v>9387</v>
      </c>
    </row>
    <row r="4" spans="1:9" x14ac:dyDescent="0.25">
      <c r="A4" s="2" t="s">
        <v>2</v>
      </c>
      <c r="B4" s="3">
        <v>153716</v>
      </c>
      <c r="C4" s="3">
        <v>151909</v>
      </c>
      <c r="D4" s="3">
        <v>149483</v>
      </c>
      <c r="E4" s="3">
        <v>147597</v>
      </c>
      <c r="F4" s="3">
        <v>146506</v>
      </c>
      <c r="G4" s="3">
        <v>143880</v>
      </c>
      <c r="H4" s="3">
        <v>138266</v>
      </c>
      <c r="I4" s="3">
        <v>136240</v>
      </c>
    </row>
    <row r="5" spans="1:9" x14ac:dyDescent="0.25">
      <c r="A5" s="2" t="s">
        <v>3</v>
      </c>
      <c r="B5" s="3">
        <v>31967</v>
      </c>
      <c r="C5" s="3">
        <v>31587</v>
      </c>
      <c r="D5" s="3">
        <v>31145</v>
      </c>
      <c r="E5" s="3">
        <v>30841</v>
      </c>
      <c r="F5" s="3">
        <v>31298</v>
      </c>
      <c r="G5" s="3">
        <v>30840</v>
      </c>
      <c r="H5" s="3">
        <v>29119</v>
      </c>
      <c r="I5" s="3">
        <v>28734</v>
      </c>
    </row>
    <row r="6" spans="1:9" x14ac:dyDescent="0.25">
      <c r="A6" s="2" t="s">
        <v>4</v>
      </c>
      <c r="B6" s="3">
        <v>31204</v>
      </c>
      <c r="C6" s="3">
        <v>30913</v>
      </c>
      <c r="D6" s="3">
        <v>30425</v>
      </c>
      <c r="E6" s="3">
        <v>30109</v>
      </c>
      <c r="F6" s="3">
        <v>30709</v>
      </c>
      <c r="G6" s="3">
        <v>30378</v>
      </c>
      <c r="H6" s="3">
        <v>30661</v>
      </c>
      <c r="I6" s="3">
        <v>30286</v>
      </c>
    </row>
    <row r="7" spans="1:9" x14ac:dyDescent="0.25">
      <c r="A7" s="2" t="s">
        <v>5</v>
      </c>
      <c r="B7" s="3">
        <v>24734</v>
      </c>
      <c r="C7" s="3">
        <v>24622</v>
      </c>
      <c r="D7" s="3">
        <v>24323</v>
      </c>
      <c r="E7" s="3">
        <v>24070</v>
      </c>
      <c r="F7" s="3">
        <v>24580</v>
      </c>
      <c r="G7" s="3">
        <v>24301</v>
      </c>
      <c r="H7" s="3">
        <v>20646</v>
      </c>
      <c r="I7" s="3">
        <v>20507</v>
      </c>
    </row>
    <row r="8" spans="1:9" x14ac:dyDescent="0.25">
      <c r="A8" s="2" t="s">
        <v>6</v>
      </c>
      <c r="B8" s="3">
        <v>61154</v>
      </c>
      <c r="C8" s="3">
        <v>60518</v>
      </c>
      <c r="D8" s="3">
        <v>59583</v>
      </c>
      <c r="E8" s="3">
        <v>59039</v>
      </c>
      <c r="F8" s="3">
        <v>59467</v>
      </c>
      <c r="G8" s="3">
        <v>58856</v>
      </c>
      <c r="H8" s="3">
        <v>59791</v>
      </c>
      <c r="I8" s="3">
        <v>59325</v>
      </c>
    </row>
    <row r="9" spans="1:9" x14ac:dyDescent="0.25">
      <c r="A9" s="2" t="s">
        <v>7</v>
      </c>
      <c r="B9" s="3">
        <v>28026</v>
      </c>
      <c r="C9" s="3">
        <v>27816</v>
      </c>
      <c r="D9" s="3">
        <v>27641</v>
      </c>
      <c r="E9" s="3">
        <v>27438</v>
      </c>
      <c r="F9" s="3">
        <v>28218</v>
      </c>
      <c r="G9" s="3">
        <v>27963</v>
      </c>
      <c r="H9" s="3">
        <v>25290</v>
      </c>
      <c r="I9" s="3">
        <v>25006</v>
      </c>
    </row>
    <row r="10" spans="1:9" x14ac:dyDescent="0.25">
      <c r="A10" s="2" t="s">
        <v>8</v>
      </c>
      <c r="B10" s="3">
        <v>84388</v>
      </c>
      <c r="C10" s="3">
        <v>83677</v>
      </c>
      <c r="D10" s="3">
        <v>82829</v>
      </c>
      <c r="E10" s="3">
        <v>82349</v>
      </c>
      <c r="F10" s="3">
        <v>82997</v>
      </c>
      <c r="G10" s="3">
        <v>82535</v>
      </c>
      <c r="H10" s="3">
        <v>85756</v>
      </c>
      <c r="I10" s="3">
        <v>85938</v>
      </c>
    </row>
    <row r="11" spans="1:9" x14ac:dyDescent="0.25">
      <c r="A11" s="2" t="s">
        <v>9</v>
      </c>
      <c r="B11" s="3">
        <v>35503</v>
      </c>
      <c r="C11" s="3">
        <v>35069</v>
      </c>
      <c r="D11" s="3">
        <v>34676</v>
      </c>
      <c r="E11" s="3">
        <v>34436</v>
      </c>
      <c r="F11" s="3">
        <v>34148</v>
      </c>
      <c r="G11" s="3">
        <v>34085</v>
      </c>
      <c r="H11" s="3">
        <v>33299</v>
      </c>
      <c r="I11" s="3">
        <v>33311</v>
      </c>
    </row>
    <row r="12" spans="1:9" x14ac:dyDescent="0.25">
      <c r="A12" s="2" t="s">
        <v>10</v>
      </c>
      <c r="B12" s="3">
        <v>31835</v>
      </c>
      <c r="C12" s="3">
        <v>31815</v>
      </c>
      <c r="D12" s="3">
        <v>31756</v>
      </c>
      <c r="E12" s="3">
        <v>31706</v>
      </c>
      <c r="F12" s="3">
        <v>33481</v>
      </c>
      <c r="G12" s="3">
        <v>33307</v>
      </c>
      <c r="H12" s="3">
        <v>33231</v>
      </c>
      <c r="I12" s="3">
        <v>33108</v>
      </c>
    </row>
    <row r="13" spans="1:9" x14ac:dyDescent="0.25">
      <c r="A13" s="2" t="s">
        <v>11</v>
      </c>
      <c r="B13" s="3">
        <v>153479</v>
      </c>
      <c r="C13" s="3">
        <v>153100</v>
      </c>
      <c r="D13" s="3">
        <v>152188</v>
      </c>
      <c r="E13" s="3">
        <v>151377</v>
      </c>
      <c r="F13" s="3">
        <v>145003</v>
      </c>
      <c r="G13" s="3">
        <v>145550</v>
      </c>
      <c r="H13" s="3">
        <v>151122</v>
      </c>
      <c r="I13" s="3">
        <v>152977</v>
      </c>
    </row>
    <row r="14" spans="1:9" x14ac:dyDescent="0.25">
      <c r="A14" s="2" t="s">
        <v>12</v>
      </c>
      <c r="B14" s="3">
        <v>31068</v>
      </c>
      <c r="C14" s="3">
        <v>30590</v>
      </c>
      <c r="D14" s="3">
        <v>30176</v>
      </c>
      <c r="E14" s="3">
        <v>29944</v>
      </c>
      <c r="F14" s="3">
        <v>30524</v>
      </c>
      <c r="G14" s="3">
        <v>30084</v>
      </c>
      <c r="H14" s="3">
        <v>28669</v>
      </c>
      <c r="I14" s="3">
        <v>28370</v>
      </c>
    </row>
    <row r="15" spans="1:9" x14ac:dyDescent="0.25">
      <c r="A15" s="2" t="s">
        <v>13</v>
      </c>
      <c r="B15" s="3">
        <v>48604</v>
      </c>
      <c r="C15" s="3">
        <v>48127</v>
      </c>
      <c r="D15" s="3">
        <v>47476</v>
      </c>
      <c r="E15" s="3">
        <v>47010</v>
      </c>
      <c r="F15" s="3">
        <v>47853</v>
      </c>
      <c r="G15" s="3">
        <v>47288</v>
      </c>
      <c r="H15" s="3">
        <v>46782</v>
      </c>
      <c r="I15" s="3">
        <v>46371</v>
      </c>
    </row>
    <row r="16" spans="1:9" x14ac:dyDescent="0.25">
      <c r="A16" s="2" t="s">
        <v>14</v>
      </c>
      <c r="B16" s="3">
        <v>34178</v>
      </c>
      <c r="C16" s="3">
        <v>33826</v>
      </c>
      <c r="D16" s="3">
        <v>33426</v>
      </c>
      <c r="E16" s="3">
        <v>33172</v>
      </c>
      <c r="F16" s="3">
        <v>33973</v>
      </c>
      <c r="G16" s="3">
        <v>33505</v>
      </c>
      <c r="H16" s="3">
        <v>36133</v>
      </c>
      <c r="I16" s="3">
        <v>35782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1223-1ED5-4748-A58B-B4AC6EBAB6BB}">
  <dimension ref="A1:J20"/>
  <sheetViews>
    <sheetView workbookViewId="0">
      <selection activeCell="B5" sqref="B5"/>
    </sheetView>
  </sheetViews>
  <sheetFormatPr defaultRowHeight="15" x14ac:dyDescent="0.25"/>
  <cols>
    <col min="1" max="1" width="27.7109375" bestFit="1" customWidth="1"/>
    <col min="2" max="2" width="16.28515625" bestFit="1" customWidth="1"/>
    <col min="3" max="8" width="8.5703125" bestFit="1" customWidth="1"/>
    <col min="9" max="9" width="9.5703125" bestFit="1" customWidth="1"/>
    <col min="10" max="10" width="11.28515625" bestFit="1" customWidth="1"/>
  </cols>
  <sheetData>
    <row r="1" spans="1:10" x14ac:dyDescent="0.25">
      <c r="A1" s="13" t="s">
        <v>17</v>
      </c>
      <c r="B1" t="s">
        <v>21</v>
      </c>
    </row>
    <row r="3" spans="1:10" x14ac:dyDescent="0.25">
      <c r="A3" s="13" t="s">
        <v>30</v>
      </c>
      <c r="B3" s="13" t="s">
        <v>27</v>
      </c>
    </row>
    <row r="4" spans="1:10" x14ac:dyDescent="0.25">
      <c r="A4" s="13" t="s">
        <v>29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 t="s">
        <v>28</v>
      </c>
    </row>
    <row r="5" spans="1:10" x14ac:dyDescent="0.25">
      <c r="A5" s="14" t="s">
        <v>0</v>
      </c>
      <c r="B5" s="15">
        <v>13335.086044595326</v>
      </c>
      <c r="C5" s="15">
        <v>14304.528256043044</v>
      </c>
      <c r="D5" s="15">
        <v>15264.436648645436</v>
      </c>
      <c r="E5" s="15">
        <v>15793.440247671564</v>
      </c>
      <c r="F5" s="15">
        <v>16482.590474868332</v>
      </c>
      <c r="G5" s="15">
        <v>18055.242757777793</v>
      </c>
      <c r="H5" s="15">
        <v>19486.016180186904</v>
      </c>
      <c r="I5" s="15">
        <v>21253.287719104635</v>
      </c>
      <c r="J5" s="15">
        <v>133974.62832889304</v>
      </c>
    </row>
    <row r="6" spans="1:10" x14ac:dyDescent="0.25">
      <c r="A6" s="14" t="s">
        <v>1</v>
      </c>
      <c r="B6" s="15">
        <v>3237.8190255220416</v>
      </c>
      <c r="C6" s="15">
        <v>3212.5492012039822</v>
      </c>
      <c r="D6" s="15">
        <v>3143.5557107928748</v>
      </c>
      <c r="E6" s="15">
        <v>3489.862502913074</v>
      </c>
      <c r="F6" s="15">
        <v>3506.6324347454001</v>
      </c>
      <c r="G6" s="15">
        <v>5152.651312265667</v>
      </c>
      <c r="H6" s="15">
        <v>5608.8207094918507</v>
      </c>
      <c r="I6" s="15">
        <v>6098.8601257057635</v>
      </c>
      <c r="J6" s="15">
        <v>33450.751022640652</v>
      </c>
    </row>
    <row r="7" spans="1:10" x14ac:dyDescent="0.25">
      <c r="A7" s="14" t="s">
        <v>2</v>
      </c>
      <c r="B7" s="15">
        <v>3096.1643550443673</v>
      </c>
      <c r="C7" s="15">
        <v>2969.0801729983082</v>
      </c>
      <c r="D7" s="15">
        <v>3128.5162861328713</v>
      </c>
      <c r="E7" s="15">
        <v>3249.7272979803111</v>
      </c>
      <c r="F7" s="15">
        <v>3279.5926446698427</v>
      </c>
      <c r="G7" s="15">
        <v>3426.396997497915</v>
      </c>
      <c r="H7" s="15">
        <v>3867.4728422027106</v>
      </c>
      <c r="I7" s="15">
        <v>4242.9536112742217</v>
      </c>
      <c r="J7" s="15">
        <v>27259.904207800548</v>
      </c>
    </row>
    <row r="8" spans="1:10" x14ac:dyDescent="0.25">
      <c r="A8" s="14" t="s">
        <v>3</v>
      </c>
      <c r="B8" s="15">
        <v>2353.0515844464603</v>
      </c>
      <c r="C8" s="15">
        <v>2385.158451261595</v>
      </c>
      <c r="D8" s="15">
        <v>2294.4292823888263</v>
      </c>
      <c r="E8" s="15">
        <v>2624.4285204759899</v>
      </c>
      <c r="F8" s="15">
        <v>2503.3548469550769</v>
      </c>
      <c r="G8" s="15">
        <v>3292.4773022049285</v>
      </c>
      <c r="H8" s="15">
        <v>3955.4929770939934</v>
      </c>
      <c r="I8" s="15">
        <v>4348.5069951973273</v>
      </c>
      <c r="J8" s="15">
        <v>23756.899960024199</v>
      </c>
    </row>
    <row r="9" spans="1:10" x14ac:dyDescent="0.25">
      <c r="A9" s="14" t="s">
        <v>4</v>
      </c>
      <c r="B9" s="15">
        <v>3273.6187668247662</v>
      </c>
      <c r="C9" s="15">
        <v>3274.0271083362986</v>
      </c>
      <c r="D9" s="15">
        <v>3430.4026294165983</v>
      </c>
      <c r="E9" s="15">
        <v>3467.4017735560797</v>
      </c>
      <c r="F9" s="15">
        <v>3558.8915301703082</v>
      </c>
      <c r="G9" s="15">
        <v>3946.6060965172164</v>
      </c>
      <c r="H9" s="15">
        <v>4594.4359283780695</v>
      </c>
      <c r="I9" s="15">
        <v>5090.4708446146733</v>
      </c>
      <c r="J9" s="15">
        <v>30635.854677814008</v>
      </c>
    </row>
    <row r="10" spans="1:10" x14ac:dyDescent="0.25">
      <c r="A10" s="14" t="s">
        <v>5</v>
      </c>
      <c r="B10" s="15">
        <v>3690.870866014393</v>
      </c>
      <c r="C10" s="15">
        <v>3839.249451709853</v>
      </c>
      <c r="D10" s="15">
        <v>3890.1451301237512</v>
      </c>
      <c r="E10" s="15">
        <v>3852.0980473618611</v>
      </c>
      <c r="F10" s="15">
        <v>3632.2213181448333</v>
      </c>
      <c r="G10" s="15">
        <v>3948.3971853010166</v>
      </c>
      <c r="H10" s="15">
        <v>5118.6670541509247</v>
      </c>
      <c r="I10" s="15">
        <v>5584.4345833130146</v>
      </c>
      <c r="J10" s="15">
        <v>33556.083636119642</v>
      </c>
    </row>
    <row r="11" spans="1:10" x14ac:dyDescent="0.25">
      <c r="A11" s="14" t="s">
        <v>6</v>
      </c>
      <c r="B11" s="15">
        <v>3596.6576184713999</v>
      </c>
      <c r="C11" s="15">
        <v>3224.3299514194123</v>
      </c>
      <c r="D11" s="15">
        <v>3165.1645603611769</v>
      </c>
      <c r="E11" s="15">
        <v>3436.711326411355</v>
      </c>
      <c r="F11" s="15">
        <v>3521.9533522794154</v>
      </c>
      <c r="G11" s="15">
        <v>3913.9594943591137</v>
      </c>
      <c r="H11" s="15">
        <v>4043.4179057048718</v>
      </c>
      <c r="I11" s="15">
        <v>4385.67214496418</v>
      </c>
      <c r="J11" s="15">
        <v>29287.866353970927</v>
      </c>
    </row>
    <row r="12" spans="1:10" x14ac:dyDescent="0.25">
      <c r="A12" s="14" t="s">
        <v>7</v>
      </c>
      <c r="B12" s="15">
        <v>2350.6743737957609</v>
      </c>
      <c r="C12" s="15">
        <v>2927.4518262870292</v>
      </c>
      <c r="D12" s="15">
        <v>2967.6929199377737</v>
      </c>
      <c r="E12" s="15">
        <v>3293.607405787594</v>
      </c>
      <c r="F12" s="15">
        <v>3252.1794599192003</v>
      </c>
      <c r="G12" s="15">
        <v>3542.5383542538352</v>
      </c>
      <c r="H12" s="15">
        <v>3975.0889679715301</v>
      </c>
      <c r="I12" s="15">
        <v>4368.1516436055344</v>
      </c>
      <c r="J12" s="15">
        <v>26677.384951558259</v>
      </c>
    </row>
    <row r="13" spans="1:10" x14ac:dyDescent="0.25">
      <c r="A13" s="14" t="s">
        <v>8</v>
      </c>
      <c r="B13" s="15">
        <v>4578.1390719059582</v>
      </c>
      <c r="C13" s="15">
        <v>4589.1941632706721</v>
      </c>
      <c r="D13" s="15">
        <v>4793.7316640307135</v>
      </c>
      <c r="E13" s="15">
        <v>5217.914000170008</v>
      </c>
      <c r="F13" s="15">
        <v>5566.3457715339109</v>
      </c>
      <c r="G13" s="15">
        <v>5831.3442781850126</v>
      </c>
      <c r="H13" s="15">
        <v>6584.9619851672187</v>
      </c>
      <c r="I13" s="15">
        <v>7086.1551350973959</v>
      </c>
      <c r="J13" s="15">
        <v>44247.786069360889</v>
      </c>
    </row>
    <row r="14" spans="1:10" x14ac:dyDescent="0.25">
      <c r="A14" s="14" t="s">
        <v>9</v>
      </c>
      <c r="B14" s="15">
        <v>2725.4034870292653</v>
      </c>
      <c r="C14" s="15">
        <v>3559.8391741994355</v>
      </c>
      <c r="D14" s="15">
        <v>3610.8547698696507</v>
      </c>
      <c r="E14" s="15">
        <v>3849.1694738064821</v>
      </c>
      <c r="F14" s="15">
        <v>4026.8829799695445</v>
      </c>
      <c r="G14" s="15">
        <v>4539.8269033299102</v>
      </c>
      <c r="H14" s="15">
        <v>5388.750412925313</v>
      </c>
      <c r="I14" s="15">
        <v>5838.0114676833482</v>
      </c>
      <c r="J14" s="15">
        <v>33538.738668812948</v>
      </c>
    </row>
    <row r="15" spans="1:10" x14ac:dyDescent="0.25">
      <c r="A15" s="14" t="s">
        <v>10</v>
      </c>
      <c r="B15" s="15">
        <v>4601.2250667504322</v>
      </c>
      <c r="C15" s="15">
        <v>4950.1807323589501</v>
      </c>
      <c r="D15" s="15">
        <v>5069.593147751606</v>
      </c>
      <c r="E15" s="15">
        <v>5655.3964549296661</v>
      </c>
      <c r="F15" s="15">
        <v>7466.3241838654758</v>
      </c>
      <c r="G15" s="15">
        <v>6402.2577836490827</v>
      </c>
      <c r="H15" s="15">
        <v>7297.703951129969</v>
      </c>
      <c r="I15" s="15">
        <v>7845.8378639603725</v>
      </c>
      <c r="J15" s="15">
        <v>49288.519184395554</v>
      </c>
    </row>
    <row r="16" spans="1:10" x14ac:dyDescent="0.25">
      <c r="A16" s="14" t="s">
        <v>11</v>
      </c>
      <c r="B16" s="15">
        <v>6992.1617941216718</v>
      </c>
      <c r="C16" s="15">
        <v>7252.6453298497718</v>
      </c>
      <c r="D16" s="15">
        <v>7755.0135358898206</v>
      </c>
      <c r="E16" s="15">
        <v>8128.5796389147627</v>
      </c>
      <c r="F16" s="15">
        <v>9359.3236002013746</v>
      </c>
      <c r="G16" s="15">
        <v>10273.170731707318</v>
      </c>
      <c r="H16" s="15">
        <v>10974.245973451913</v>
      </c>
      <c r="I16" s="15">
        <v>12031.481856749708</v>
      </c>
      <c r="J16" s="15">
        <v>72766.622460886341</v>
      </c>
    </row>
    <row r="17" spans="1:10" x14ac:dyDescent="0.25">
      <c r="A17" s="14" t="s">
        <v>12</v>
      </c>
      <c r="B17" s="15">
        <v>2528.3249645937944</v>
      </c>
      <c r="C17" s="15">
        <v>2718.5354691075513</v>
      </c>
      <c r="D17" s="15">
        <v>2888.0567338282081</v>
      </c>
      <c r="E17" s="15">
        <v>3109.8049692759819</v>
      </c>
      <c r="F17" s="15">
        <v>4242.5632289346086</v>
      </c>
      <c r="G17" s="15">
        <v>3395.4926206621458</v>
      </c>
      <c r="H17" s="15">
        <v>3855.3838641040848</v>
      </c>
      <c r="I17" s="15">
        <v>4176.2425096933384</v>
      </c>
      <c r="J17" s="15">
        <v>26914.404360199711</v>
      </c>
    </row>
    <row r="18" spans="1:10" x14ac:dyDescent="0.25">
      <c r="A18" s="14" t="s">
        <v>13</v>
      </c>
      <c r="B18" s="15">
        <v>3316.1879680684719</v>
      </c>
      <c r="C18" s="15">
        <v>3990.6912959461424</v>
      </c>
      <c r="D18" s="15">
        <v>3941.1492122335494</v>
      </c>
      <c r="E18" s="15">
        <v>3984.6841097638799</v>
      </c>
      <c r="F18" s="15">
        <v>4078.323198127599</v>
      </c>
      <c r="G18" s="15">
        <v>4621.2569785146334</v>
      </c>
      <c r="H18" s="15">
        <v>5416.3994698815786</v>
      </c>
      <c r="I18" s="15">
        <v>5974.8549740139315</v>
      </c>
      <c r="J18" s="15">
        <v>35323.547206549789</v>
      </c>
    </row>
    <row r="19" spans="1:10" x14ac:dyDescent="0.25">
      <c r="A19" s="14" t="s">
        <v>14</v>
      </c>
      <c r="B19" s="15">
        <v>3257.0659488559891</v>
      </c>
      <c r="C19" s="15">
        <v>3251.9363802991779</v>
      </c>
      <c r="D19" s="15">
        <v>3203.7934541973314</v>
      </c>
      <c r="E19" s="15">
        <v>3149.041360183287</v>
      </c>
      <c r="F19" s="15">
        <v>3495.7171871780533</v>
      </c>
      <c r="G19" s="15">
        <v>3833.1592299656768</v>
      </c>
      <c r="H19" s="15">
        <v>4002.4354468214651</v>
      </c>
      <c r="I19" s="15">
        <v>4353.5856016991784</v>
      </c>
      <c r="J19" s="15">
        <v>28546.734609200157</v>
      </c>
    </row>
    <row r="20" spans="1:10" x14ac:dyDescent="0.25">
      <c r="A20" s="14" t="s">
        <v>28</v>
      </c>
      <c r="B20" s="15">
        <v>62932.450936040099</v>
      </c>
      <c r="C20" s="15">
        <v>66449.396964291212</v>
      </c>
      <c r="D20" s="15">
        <v>68546.535685600174</v>
      </c>
      <c r="E20" s="15">
        <v>72301.867129201899</v>
      </c>
      <c r="F20" s="15">
        <v>77972.896211562984</v>
      </c>
      <c r="G20" s="15">
        <v>84174.778026191256</v>
      </c>
      <c r="H20" s="15">
        <v>94169.293668662387</v>
      </c>
      <c r="I20" s="15">
        <v>102678.50707667663</v>
      </c>
      <c r="J20" s="15">
        <v>629225.72569822671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BB9-4AD3-467F-9F2F-0B3024836302}">
  <dimension ref="A1:S10"/>
  <sheetViews>
    <sheetView workbookViewId="0"/>
  </sheetViews>
  <sheetFormatPr defaultRowHeight="15" x14ac:dyDescent="0.25"/>
  <cols>
    <col min="1" max="1" width="12.5703125" bestFit="1" customWidth="1"/>
    <col min="7" max="7" width="9.5703125" bestFit="1" customWidth="1"/>
    <col min="8" max="8" width="13.140625" bestFit="1" customWidth="1"/>
    <col min="9" max="9" width="11.28515625" bestFit="1" customWidth="1"/>
    <col min="10" max="10" width="12.28515625" bestFit="1" customWidth="1"/>
    <col min="11" max="11" width="9.5703125" bestFit="1" customWidth="1"/>
    <col min="12" max="12" width="10.28515625" bestFit="1" customWidth="1"/>
    <col min="13" max="13" width="8.140625" bestFit="1" customWidth="1"/>
    <col min="16" max="16" width="12.140625" bestFit="1" customWidth="1"/>
    <col min="17" max="17" width="9.42578125" customWidth="1"/>
    <col min="18" max="18" width="11.28515625" customWidth="1"/>
    <col min="19" max="19" width="9.7109375" customWidth="1"/>
  </cols>
  <sheetData>
    <row r="1" spans="1:19" x14ac:dyDescent="0.25">
      <c r="A1" s="11" t="s">
        <v>46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65</v>
      </c>
      <c r="O1" t="s">
        <v>67</v>
      </c>
      <c r="P1" t="s">
        <v>69</v>
      </c>
      <c r="Q1" t="s">
        <v>71</v>
      </c>
      <c r="R1" t="s">
        <v>73</v>
      </c>
      <c r="S1" t="s">
        <v>75</v>
      </c>
    </row>
    <row r="2" spans="1:19" x14ac:dyDescent="0.25">
      <c r="A2" s="11" t="s">
        <v>47</v>
      </c>
      <c r="B2" t="s">
        <v>35</v>
      </c>
      <c r="C2" t="s">
        <v>48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66</v>
      </c>
      <c r="O2" t="s">
        <v>68</v>
      </c>
      <c r="P2" t="s">
        <v>70</v>
      </c>
      <c r="Q2" t="s">
        <v>72</v>
      </c>
      <c r="R2" t="s">
        <v>74</v>
      </c>
      <c r="S2" t="s">
        <v>76</v>
      </c>
    </row>
    <row r="3" spans="1:19" ht="17.25" x14ac:dyDescent="0.25">
      <c r="A3" t="s">
        <v>64</v>
      </c>
      <c r="B3" s="22">
        <v>45226</v>
      </c>
      <c r="C3" s="22">
        <v>65200</v>
      </c>
      <c r="D3" s="22">
        <v>64589</v>
      </c>
      <c r="E3" s="22">
        <v>301230</v>
      </c>
      <c r="F3" s="22">
        <v>83858</v>
      </c>
      <c r="G3" s="22">
        <v>504782</v>
      </c>
      <c r="H3" s="22">
        <v>244820</v>
      </c>
      <c r="I3" s="22">
        <v>41526</v>
      </c>
      <c r="J3" s="22">
        <v>547030</v>
      </c>
      <c r="K3" s="22">
        <v>357023</v>
      </c>
      <c r="L3" s="22">
        <v>449964</v>
      </c>
      <c r="M3" s="22">
        <v>338145</v>
      </c>
      <c r="N3" s="22">
        <v>324220</v>
      </c>
      <c r="O3" s="22">
        <v>312683</v>
      </c>
      <c r="P3" s="22">
        <v>43094</v>
      </c>
      <c r="Q3" s="22">
        <v>603700</v>
      </c>
      <c r="R3" s="22">
        <v>93030</v>
      </c>
      <c r="S3" s="22">
        <v>131940</v>
      </c>
    </row>
    <row r="6" spans="1:19" x14ac:dyDescent="0.25">
      <c r="A6" s="11" t="s">
        <v>46</v>
      </c>
      <c r="B6" s="21" t="s">
        <v>49</v>
      </c>
    </row>
    <row r="7" spans="1:19" x14ac:dyDescent="0.25">
      <c r="A7" s="11" t="s">
        <v>61</v>
      </c>
      <c r="B7" s="19"/>
      <c r="C7" t="s">
        <v>62</v>
      </c>
    </row>
    <row r="8" spans="1:19" x14ac:dyDescent="0.25">
      <c r="A8" s="11" t="s">
        <v>61</v>
      </c>
      <c r="B8" s="20"/>
      <c r="C8" t="s">
        <v>63</v>
      </c>
    </row>
    <row r="9" spans="1:19" x14ac:dyDescent="0.25">
      <c r="A9" s="11" t="s">
        <v>77</v>
      </c>
      <c r="B9" s="19"/>
      <c r="C9" t="s">
        <v>62</v>
      </c>
    </row>
    <row r="10" spans="1:19" x14ac:dyDescent="0.25">
      <c r="A10" s="11" t="s">
        <v>77</v>
      </c>
      <c r="B10" s="20"/>
      <c r="C10" t="s">
        <v>63</v>
      </c>
    </row>
  </sheetData>
  <dataValidations count="1">
    <dataValidation type="list" allowBlank="1" showInputMessage="1" showErrorMessage="1" sqref="B6" xr:uid="{9BD8B364-0052-4FCB-BB11-DF4302690FAE}">
      <formula1>$B$1:$M$1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SKP</vt:lpstr>
      <vt:lpstr>koond</vt:lpstr>
      <vt:lpstr>rahvastik</vt:lpstr>
      <vt:lpstr>pivot</vt:lpstr>
      <vt:lpstr>riigid</vt:lpstr>
      <vt:lpstr>aastaarv</vt:lpstr>
      <vt:lpstr>maakonnad</vt:lpstr>
      <vt:lpstr>rahvaarvud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2023-11-01T10:17:10Z</dcterms:created>
  <dcterms:modified xsi:type="dcterms:W3CDTF">2024-01-06T09:18:25Z</dcterms:modified>
</cp:coreProperties>
</file>